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9732"/>
  </bookViews>
  <sheets>
    <sheet name="Sheet1" sheetId="1" r:id="rId1"/>
  </sheets>
  <definedNames>
    <definedName name="_xlnm.Print_Titles" localSheetId="0">Sheet1!$1:$5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5" i="1" l="1"/>
  <c r="D195" i="1"/>
  <c r="D114" i="1"/>
  <c r="G105" i="1"/>
  <c r="G104" i="1"/>
  <c r="F73" i="1"/>
  <c r="D73" i="1"/>
  <c r="H70" i="1"/>
  <c r="G70" i="1"/>
  <c r="H78" i="1"/>
  <c r="G78" i="1"/>
  <c r="G77" i="1"/>
  <c r="D79" i="1"/>
  <c r="H79" i="1" s="1"/>
  <c r="F103" i="1"/>
  <c r="D103" i="1"/>
  <c r="G101" i="1"/>
  <c r="H101" i="1"/>
  <c r="G139" i="1"/>
  <c r="F140" i="1"/>
  <c r="D140" i="1"/>
  <c r="F124" i="1"/>
  <c r="D124" i="1"/>
  <c r="F114" i="1"/>
  <c r="H113" i="1"/>
  <c r="G113" i="1"/>
  <c r="H112" i="1"/>
  <c r="F51" i="1"/>
  <c r="H16" i="1"/>
  <c r="H17" i="1"/>
  <c r="H18" i="1"/>
  <c r="H20" i="1"/>
  <c r="H21" i="1"/>
  <c r="H22" i="1"/>
  <c r="H24" i="1"/>
  <c r="H25" i="1"/>
  <c r="H26" i="1"/>
  <c r="H27" i="1"/>
  <c r="H28" i="1"/>
  <c r="H29" i="1"/>
  <c r="H30" i="1"/>
  <c r="H15" i="1"/>
  <c r="F31" i="1"/>
  <c r="D31" i="1"/>
  <c r="H9" i="1"/>
  <c r="H10" i="1"/>
  <c r="H8" i="1"/>
  <c r="F11" i="1"/>
  <c r="D11" i="1"/>
  <c r="H139" i="1"/>
  <c r="H138" i="1"/>
  <c r="G138" i="1"/>
  <c r="H105" i="1"/>
  <c r="G191" i="1"/>
  <c r="G189" i="1"/>
  <c r="G183" i="1"/>
  <c r="H183" i="1"/>
  <c r="G182" i="1"/>
  <c r="H182" i="1"/>
  <c r="G180" i="1"/>
  <c r="G178" i="1"/>
  <c r="G176" i="1"/>
  <c r="G175" i="1"/>
  <c r="H175" i="1"/>
  <c r="G174" i="1"/>
  <c r="H174" i="1"/>
  <c r="G172" i="1"/>
  <c r="H169" i="1"/>
  <c r="H170" i="1"/>
  <c r="F171" i="1"/>
  <c r="D171" i="1"/>
  <c r="H167" i="1"/>
  <c r="H168" i="1"/>
  <c r="G169" i="1"/>
  <c r="G170" i="1"/>
  <c r="G168" i="1"/>
  <c r="G166" i="1"/>
  <c r="G161" i="1"/>
  <c r="G159" i="1"/>
  <c r="G153" i="1"/>
  <c r="G151" i="1"/>
  <c r="H148" i="1"/>
  <c r="H149" i="1"/>
  <c r="H150" i="1"/>
  <c r="G149" i="1"/>
  <c r="G147" i="1"/>
  <c r="G142" i="1"/>
  <c r="G141" i="1"/>
  <c r="H136" i="1"/>
  <c r="G136" i="1"/>
  <c r="G135" i="1"/>
  <c r="D137" i="1"/>
  <c r="H137" i="1" s="1"/>
  <c r="G133" i="1"/>
  <c r="F132" i="1"/>
  <c r="D132" i="1"/>
  <c r="H131" i="1"/>
  <c r="G131" i="1"/>
  <c r="G130" i="1"/>
  <c r="H130" i="1"/>
  <c r="G125" i="1"/>
  <c r="G122" i="1"/>
  <c r="G123" i="1"/>
  <c r="G121" i="1"/>
  <c r="G118" i="1"/>
  <c r="G119" i="1"/>
  <c r="G117" i="1"/>
  <c r="G115" i="1"/>
  <c r="H111" i="1"/>
  <c r="G111" i="1"/>
  <c r="G112" i="1"/>
  <c r="G110" i="1"/>
  <c r="H100" i="1"/>
  <c r="H102" i="1"/>
  <c r="G100" i="1"/>
  <c r="G102" i="1"/>
  <c r="G99" i="1"/>
  <c r="H99" i="1"/>
  <c r="G91" i="1"/>
  <c r="G88" i="1"/>
  <c r="G71" i="1"/>
  <c r="G72" i="1"/>
  <c r="G69" i="1"/>
  <c r="G49" i="1"/>
  <c r="G50" i="1"/>
  <c r="G52" i="1"/>
  <c r="G53" i="1"/>
  <c r="G54" i="1"/>
  <c r="G55" i="1"/>
  <c r="G57" i="1"/>
  <c r="G58" i="1"/>
  <c r="G60" i="1"/>
  <c r="G61" i="1"/>
  <c r="G62" i="1"/>
  <c r="G48" i="1"/>
  <c r="F44" i="1"/>
  <c r="D44" i="1"/>
  <c r="G43" i="1"/>
  <c r="H43" i="1"/>
  <c r="G42" i="1"/>
  <c r="H42" i="1"/>
  <c r="G41" i="1"/>
  <c r="H41" i="1"/>
  <c r="G40" i="1"/>
  <c r="H40" i="1"/>
  <c r="G26" i="1"/>
  <c r="G25" i="1"/>
  <c r="F19" i="1"/>
  <c r="D19" i="1"/>
  <c r="G18" i="1"/>
  <c r="G17" i="1"/>
  <c r="H39" i="1"/>
  <c r="G10" i="1"/>
  <c r="G15" i="1"/>
  <c r="G16" i="1"/>
  <c r="G20" i="1"/>
  <c r="G21" i="1"/>
  <c r="G22" i="1"/>
  <c r="G24" i="1"/>
  <c r="G27" i="1"/>
  <c r="G28" i="1"/>
  <c r="G29" i="1"/>
  <c r="G30" i="1"/>
  <c r="G39" i="1"/>
  <c r="H48" i="1"/>
  <c r="H49" i="1"/>
  <c r="H50" i="1"/>
  <c r="H52" i="1"/>
  <c r="H53" i="1"/>
  <c r="H54" i="1"/>
  <c r="H55" i="1"/>
  <c r="H57" i="1"/>
  <c r="H58" i="1"/>
  <c r="H60" i="1"/>
  <c r="H61" i="1"/>
  <c r="H62" i="1"/>
  <c r="H69" i="1"/>
  <c r="H71" i="1"/>
  <c r="H72" i="1"/>
  <c r="H77" i="1"/>
  <c r="H83" i="1"/>
  <c r="H84" i="1"/>
  <c r="H88" i="1"/>
  <c r="H89" i="1"/>
  <c r="H91" i="1"/>
  <c r="H92" i="1"/>
  <c r="H104" i="1"/>
  <c r="H106" i="1"/>
  <c r="H110" i="1"/>
  <c r="H115" i="1"/>
  <c r="H116" i="1"/>
  <c r="H117" i="1"/>
  <c r="H118" i="1"/>
  <c r="H119" i="1"/>
  <c r="H121" i="1"/>
  <c r="H122" i="1"/>
  <c r="H123" i="1"/>
  <c r="H125" i="1"/>
  <c r="H126" i="1"/>
  <c r="H133" i="1"/>
  <c r="H134" i="1"/>
  <c r="H135" i="1"/>
  <c r="H141" i="1"/>
  <c r="H142" i="1"/>
  <c r="H147" i="1"/>
  <c r="H151" i="1"/>
  <c r="H152" i="1"/>
  <c r="H153" i="1"/>
  <c r="H154" i="1"/>
  <c r="H159" i="1"/>
  <c r="H160" i="1"/>
  <c r="H161" i="1"/>
  <c r="H162" i="1"/>
  <c r="H166" i="1"/>
  <c r="H172" i="1"/>
  <c r="H173" i="1"/>
  <c r="H176" i="1"/>
  <c r="H177" i="1"/>
  <c r="H178" i="1"/>
  <c r="H179" i="1"/>
  <c r="H180" i="1"/>
  <c r="H181" i="1"/>
  <c r="H189" i="1"/>
  <c r="H190" i="1"/>
  <c r="H191" i="1"/>
  <c r="H192" i="1"/>
  <c r="G9" i="1"/>
  <c r="F23" i="1"/>
  <c r="G192" i="1"/>
  <c r="G181" i="1"/>
  <c r="G179" i="1"/>
  <c r="G177" i="1"/>
  <c r="G173" i="1"/>
  <c r="G167" i="1"/>
  <c r="G126" i="1"/>
  <c r="G162" i="1"/>
  <c r="G160" i="1"/>
  <c r="G154" i="1"/>
  <c r="G152" i="1"/>
  <c r="G150" i="1"/>
  <c r="G148" i="1"/>
  <c r="F143" i="1"/>
  <c r="D143" i="1"/>
  <c r="G134" i="1"/>
  <c r="D120" i="1"/>
  <c r="G120" i="1" s="1"/>
  <c r="G116" i="1"/>
  <c r="G106" i="1"/>
  <c r="G92" i="1"/>
  <c r="G89" i="1"/>
  <c r="G84" i="1"/>
  <c r="F63" i="1"/>
  <c r="D63" i="1"/>
  <c r="F59" i="1"/>
  <c r="D59" i="1"/>
  <c r="F56" i="1"/>
  <c r="D56" i="1"/>
  <c r="D51" i="1"/>
  <c r="D23" i="1"/>
  <c r="H140" i="1" l="1"/>
  <c r="G79" i="1"/>
  <c r="G140" i="1"/>
  <c r="G31" i="1"/>
  <c r="G11" i="1"/>
  <c r="H23" i="1"/>
  <c r="H19" i="1"/>
  <c r="H11" i="1"/>
  <c r="H31" i="1"/>
  <c r="G132" i="1"/>
  <c r="H51" i="1"/>
  <c r="G171" i="1"/>
  <c r="H44" i="1"/>
  <c r="G63" i="1"/>
  <c r="H132" i="1"/>
  <c r="H171" i="1"/>
  <c r="H59" i="1"/>
  <c r="H143" i="1"/>
  <c r="G73" i="1"/>
  <c r="G103" i="1"/>
  <c r="G114" i="1"/>
  <c r="G137" i="1"/>
  <c r="G124" i="1"/>
  <c r="G51" i="1"/>
  <c r="H73" i="1"/>
  <c r="H56" i="1"/>
  <c r="G44" i="1"/>
  <c r="H103" i="1"/>
  <c r="G59" i="1"/>
  <c r="G56" i="1"/>
  <c r="H114" i="1"/>
  <c r="H63" i="1"/>
  <c r="G23" i="1"/>
  <c r="H120" i="1"/>
  <c r="H124" i="1"/>
  <c r="G19" i="1"/>
  <c r="G143" i="1"/>
  <c r="H195" i="1" l="1"/>
  <c r="G195" i="1"/>
</calcChain>
</file>

<file path=xl/sharedStrings.xml><?xml version="1.0" encoding="utf-8"?>
<sst xmlns="http://schemas.openxmlformats.org/spreadsheetml/2006/main" count="276" uniqueCount="173">
  <si>
    <t>CAMPUS CENTER BATHROOMS</t>
  </si>
  <si>
    <t>1st Floor</t>
  </si>
  <si>
    <t>2nd Floor</t>
  </si>
  <si>
    <t>CAMPUS CENTER KITCHEN</t>
  </si>
  <si>
    <t>Room #108</t>
  </si>
  <si>
    <t>4 Lav Faucets</t>
  </si>
  <si>
    <t>Total</t>
  </si>
  <si>
    <t>Room #203</t>
  </si>
  <si>
    <t>1 Single Compartment Pot Sink Faucet</t>
  </si>
  <si>
    <t>1 Three Compartment Pot Sink Faucet</t>
  </si>
  <si>
    <t>Room #207</t>
  </si>
  <si>
    <t>1 Pot Filler Faucet</t>
  </si>
  <si>
    <t>JSB Café &amp; John Dunn</t>
  </si>
  <si>
    <t>PHYSICAL SCIENCES BUILDING</t>
  </si>
  <si>
    <t>Room #PS-116</t>
  </si>
  <si>
    <t>5 Lab Faucets</t>
  </si>
  <si>
    <t>Room #PS-117</t>
  </si>
  <si>
    <t>Room #PS-214</t>
  </si>
  <si>
    <t>Room #PS-219</t>
  </si>
  <si>
    <t>16 Lab Faucets</t>
  </si>
  <si>
    <t>STUDENT SERVICES BUILDING</t>
  </si>
  <si>
    <t>HEALTH TECHNOLOGIES</t>
  </si>
  <si>
    <t>Room #A277</t>
  </si>
  <si>
    <t>ADMIN. BUILDING</t>
  </si>
  <si>
    <t>NOTES:</t>
  </si>
  <si>
    <t>The second floor men's and women's restrooms in the Admin. Building had recently been remodeled, so the water savings was not as</t>
  </si>
  <si>
    <t>significant for this building.</t>
  </si>
  <si>
    <t>EBS BUILDING</t>
  </si>
  <si>
    <t>1st, 2nd &amp; 3rd Floor Restrooms</t>
  </si>
  <si>
    <t>1st Floor Classrooms, Greenhouse</t>
  </si>
  <si>
    <t xml:space="preserve"> &amp; Shop Room #103</t>
  </si>
  <si>
    <t>2nd Floor Classrooms</t>
  </si>
  <si>
    <t>3rd Floor Classrooms</t>
  </si>
  <si>
    <t>GYMNASIUM</t>
  </si>
  <si>
    <t>Men's Locker Room</t>
  </si>
  <si>
    <t>1st Floor Women's Restroom</t>
  </si>
  <si>
    <t>Room #PE-109</t>
  </si>
  <si>
    <t>Athletic Training Room</t>
  </si>
  <si>
    <t>Coach's Locker Room</t>
  </si>
  <si>
    <t>2nd Floor Women's Restroom</t>
  </si>
  <si>
    <t>2nd Floor Men's Restroom</t>
  </si>
  <si>
    <t>Faculty/Staff Locker Room #208</t>
  </si>
  <si>
    <t>GRAND TOTAL</t>
  </si>
  <si>
    <t>% WATER</t>
  </si>
  <si>
    <t xml:space="preserve"> SAVED</t>
  </si>
  <si>
    <t>GPM</t>
  </si>
  <si>
    <t xml:space="preserve">STADIUM </t>
  </si>
  <si>
    <t xml:space="preserve">Upper Men's Restroom </t>
  </si>
  <si>
    <t xml:space="preserve">Total </t>
  </si>
  <si>
    <t xml:space="preserve">Upper Women's Restroom </t>
  </si>
  <si>
    <t>LCPC Confrence Room #1</t>
  </si>
  <si>
    <t>LCPC Confrence Room #3</t>
  </si>
  <si>
    <t xml:space="preserve">Women's Restroom </t>
  </si>
  <si>
    <t xml:space="preserve">Men's Restroom </t>
  </si>
  <si>
    <t xml:space="preserve">HUMANITIES </t>
  </si>
  <si>
    <t>BOOKSTORE</t>
  </si>
  <si>
    <t>Sculpture Classroom #104</t>
  </si>
  <si>
    <t>Ceramics Classroom #107</t>
  </si>
  <si>
    <t>Screen Printing Classroom #112</t>
  </si>
  <si>
    <t>Painting Studio #220</t>
  </si>
  <si>
    <t>Painting Studio #204</t>
  </si>
  <si>
    <t>Gallery Office #203</t>
  </si>
  <si>
    <t>Color Art Studio #221</t>
  </si>
  <si>
    <t xml:space="preserve">3rd Floor Men's Restrrom </t>
  </si>
  <si>
    <t>Support Area #300B</t>
  </si>
  <si>
    <t xml:space="preserve">3rd Floor Women's Restroom </t>
  </si>
  <si>
    <t>FIXTURE</t>
  </si>
  <si>
    <t>GPM PER</t>
  </si>
  <si>
    <t xml:space="preserve"> COMBINED</t>
  </si>
  <si>
    <r>
      <rPr>
        <b/>
        <sz val="10"/>
        <color theme="1"/>
        <rFont val="Calibri"/>
        <family val="2"/>
        <scheme val="minor"/>
      </rPr>
      <t xml:space="preserve">COMBINED 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</si>
  <si>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FLOW RATE </t>
  </si>
  <si>
    <t>(GPM)</t>
  </si>
  <si>
    <t xml:space="preserve">EXISTING </t>
  </si>
  <si>
    <t xml:space="preserve">UPGRADED </t>
  </si>
  <si>
    <t>SAVINGS</t>
  </si>
  <si>
    <t>7.0</t>
  </si>
  <si>
    <t>5.0</t>
  </si>
  <si>
    <t>1.0</t>
  </si>
  <si>
    <t>7.5</t>
  </si>
  <si>
    <t>6.5</t>
  </si>
  <si>
    <t>2 Pot Sink Faucets</t>
  </si>
  <si>
    <t>1 Pot Sink Faucet</t>
  </si>
  <si>
    <t>6 Faucets - Serrated Nozzle</t>
  </si>
  <si>
    <t>The Occupational Education Building restrooms had already been upgraded to low flow faucets, so there was no change in consumption.</t>
  </si>
  <si>
    <t>1 Mop Sink Faucet - No Aerator</t>
  </si>
  <si>
    <t xml:space="preserve">1 Training Room Faucet - No Aerator </t>
  </si>
  <si>
    <t>4 Lav Faucets - Low Flow Aerators</t>
  </si>
  <si>
    <t xml:space="preserve">Team Room </t>
  </si>
  <si>
    <t xml:space="preserve">2nd Floor Women's Athletic </t>
  </si>
  <si>
    <t>CAMPUS CENTER KITCHEN (Continued)</t>
  </si>
  <si>
    <t xml:space="preserve">18  Faucets w/Serrated </t>
  </si>
  <si>
    <t xml:space="preserve">LOCATION </t>
  </si>
  <si>
    <t xml:space="preserve">FIXTURES </t>
  </si>
  <si>
    <t>15 Shower Heads - Vandal Proof ***</t>
  </si>
  <si>
    <t>3 Lav Faucets - No Aerator*</t>
  </si>
  <si>
    <t>4 Lav Faucets*</t>
  </si>
  <si>
    <t>1 Hand Sink Faucet*</t>
  </si>
  <si>
    <t>1 Pre-Rinse Faucet**</t>
  </si>
  <si>
    <t>1 Pot Sink Faucet - No Aerator*</t>
  </si>
  <si>
    <t>2 Pot Sink Faucets - No Aerator*</t>
  </si>
  <si>
    <t>4 Steam Table Faucets*</t>
  </si>
  <si>
    <t>2 Pre-Rinse Faucets**</t>
  </si>
  <si>
    <t>2 Hand Sink Faucets*</t>
  </si>
  <si>
    <t>2 Hand Sink Faucets - No Aerator*</t>
  </si>
  <si>
    <t>7 Lab Faucets - No Aerator/Serrated Nozzle*</t>
  </si>
  <si>
    <t>3 Hand Sink Faucets*</t>
  </si>
  <si>
    <t>1 Hot/Cold Lab Faucet*</t>
  </si>
  <si>
    <t>26 Lab Faucets - No Aerator/Serrated Nozzle*</t>
  </si>
  <si>
    <t>4 Lab Faucets - No Aerator/Serrated Nozzle*</t>
  </si>
  <si>
    <t>4 Hand Sink Faucets*</t>
  </si>
  <si>
    <t>1 Kitchen Sink Faucet*</t>
  </si>
  <si>
    <t>3 Clinic Sink Faucets*</t>
  </si>
  <si>
    <t>8 Hand Wash Faucets*</t>
  </si>
  <si>
    <t>12 Lavatory Faucets*</t>
  </si>
  <si>
    <t>8 Faucets*</t>
  </si>
  <si>
    <t>4 Faucets*</t>
  </si>
  <si>
    <t>3 Lav Faucets*</t>
  </si>
  <si>
    <t>1 Lav Faucet - No Aerator*</t>
  </si>
  <si>
    <t>1 Laundry Sink Faucet*</t>
  </si>
  <si>
    <t>1 Hand Sink Faucet - No Aerator*</t>
  </si>
  <si>
    <t>1 Lav Faucet-No Aerator*</t>
  </si>
  <si>
    <t>2 Shower Heads**</t>
  </si>
  <si>
    <t>1 Open Spout*</t>
  </si>
  <si>
    <t>1 Lav Faucet*</t>
  </si>
  <si>
    <t>2 Lav Faucets*</t>
  </si>
  <si>
    <t>18 Shower Heads**</t>
  </si>
  <si>
    <t>5 Lav Faucets*</t>
  </si>
  <si>
    <t xml:space="preserve">42 Shower Heads** </t>
  </si>
  <si>
    <t>6 Shower Heads**</t>
  </si>
  <si>
    <t>1 Hand Wash Faucet*</t>
  </si>
  <si>
    <t>1 Hand Wash Sink*</t>
  </si>
  <si>
    <t>3 Open Spouts*</t>
  </si>
  <si>
    <t>2 Hand Wash Sinks*</t>
  </si>
  <si>
    <t xml:space="preserve">2 Hand Wash Sinks* </t>
  </si>
  <si>
    <t xml:space="preserve">1 Hand Wash Sink**  </t>
  </si>
  <si>
    <t xml:space="preserve">1 Lav Faucet* </t>
  </si>
  <si>
    <t xml:space="preserve">EBS BUILDING (Continued) </t>
  </si>
  <si>
    <r>
      <rPr>
        <b/>
        <sz val="11"/>
        <color theme="1"/>
        <rFont val="Calibri"/>
        <family val="2"/>
        <scheme val="minor"/>
      </rPr>
      <t>GYMNASIUM (Continued)</t>
    </r>
    <r>
      <rPr>
        <b/>
        <i/>
        <sz val="11"/>
        <color theme="1"/>
        <rFont val="Calibri"/>
        <family val="2"/>
        <scheme val="minor"/>
      </rPr>
      <t xml:space="preserve"> </t>
    </r>
  </si>
  <si>
    <t>Total Fixtures: 11</t>
  </si>
  <si>
    <t>Total Fixtures: 5</t>
  </si>
  <si>
    <t>Total Fixtures: 3</t>
  </si>
  <si>
    <t>Total Fixtures: 13</t>
  </si>
  <si>
    <t>Total Fixtures: 9</t>
  </si>
  <si>
    <t>Total Fixtures: 14</t>
  </si>
  <si>
    <t>Total Fixtures: 16</t>
  </si>
  <si>
    <t>Total Fixtures: 28</t>
  </si>
  <si>
    <t>Total Fixtures: 24</t>
  </si>
  <si>
    <t>Total Fixtures: 18</t>
  </si>
  <si>
    <t>Total Fixtures: 10</t>
  </si>
  <si>
    <t>Total Fixtures: 8</t>
  </si>
  <si>
    <t>Total Fixtures: 12</t>
  </si>
  <si>
    <t>Total Fixtures: 23</t>
  </si>
  <si>
    <t>Total Fixtures: 20</t>
  </si>
  <si>
    <t>Total Fixtures: 1</t>
  </si>
  <si>
    <t>Total Fixtures: 4</t>
  </si>
  <si>
    <t>Total Fixtures: 57</t>
  </si>
  <si>
    <t>Total Fixtures: 7</t>
  </si>
  <si>
    <t>Total Fixtures: 2</t>
  </si>
  <si>
    <t>50 Shower Heads***</t>
  </si>
  <si>
    <t xml:space="preserve">1 Open Spout -  No Shower Head* </t>
  </si>
  <si>
    <t>Total Fixtures: 58</t>
  </si>
  <si>
    <t>Total Fixtures: 417</t>
  </si>
  <si>
    <t>HUMANITIES (Continued)</t>
  </si>
  <si>
    <t>12 Faucets - No Aerator*</t>
  </si>
  <si>
    <t>1 Faucet - No Aerator**</t>
  </si>
  <si>
    <t>4 Lavatory Faucets*</t>
  </si>
  <si>
    <t>6 Lavatory Faucets</t>
  </si>
  <si>
    <t>2 Faucets - No Aerator*</t>
  </si>
  <si>
    <t>11 Lav Faucets</t>
  </si>
  <si>
    <t>3 Prep Sink Faucets</t>
  </si>
  <si>
    <t>Women's Locker Room #207</t>
  </si>
  <si>
    <t>1 Faucets</t>
  </si>
  <si>
    <t xml:space="preserve">   Gourmet Dining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</si>
</sst>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0" fontId="5" fillId="0" borderId="0" xfId="0" applyFont="1"/>
    <xf numFmtId="0" fontId="0" fillId="0" borderId="0" xfId="0" applyBorder="1"/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  <xf numFmtId="0" fontId="1" fillId="0" borderId="7" xfId="0" applyFont="1" applyBorder="1"/>
    <xf numFmtId="0" fontId="3" fillId="2" borderId="7" xfId="0" applyFont="1" applyFill="1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0" fontId="0" fillId="0" borderId="12" xfId="0" applyBorder="1"/>
    <xf numFmtId="0" fontId="0" fillId="0" borderId="13" xfId="0" applyBorder="1"/>
    <xf numFmtId="164" fontId="0" fillId="0" borderId="13" xfId="0" applyNumberFormat="1" applyBorder="1"/>
    <xf numFmtId="0" fontId="0" fillId="0" borderId="6" xfId="0" applyBorder="1"/>
    <xf numFmtId="164" fontId="0" fillId="0" borderId="6" xfId="0" applyNumberFormat="1" applyBorder="1"/>
    <xf numFmtId="0" fontId="0" fillId="0" borderId="15" xfId="0" applyBorder="1"/>
    <xf numFmtId="0" fontId="0" fillId="0" borderId="16" xfId="0" applyBorder="1"/>
    <xf numFmtId="164" fontId="0" fillId="0" borderId="16" xfId="0" applyNumberFormat="1" applyBorder="1"/>
    <xf numFmtId="0" fontId="3" fillId="2" borderId="18" xfId="0" applyFont="1" applyFill="1" applyBorder="1"/>
    <xf numFmtId="0" fontId="3" fillId="2" borderId="19" xfId="0" applyFont="1" applyFill="1" applyBorder="1"/>
    <xf numFmtId="164" fontId="3" fillId="2" borderId="19" xfId="0" applyNumberFormat="1" applyFont="1" applyFill="1" applyBorder="1"/>
    <xf numFmtId="0" fontId="3" fillId="0" borderId="6" xfId="0" applyFont="1" applyBorder="1"/>
    <xf numFmtId="164" fontId="3" fillId="0" borderId="6" xfId="0" applyNumberFormat="1" applyFont="1" applyBorder="1"/>
    <xf numFmtId="0" fontId="3" fillId="2" borderId="6" xfId="0" applyFont="1" applyFill="1" applyBorder="1"/>
    <xf numFmtId="164" fontId="3" fillId="2" borderId="6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0" fillId="0" borderId="9" xfId="0" applyFont="1" applyBorder="1"/>
    <xf numFmtId="0" fontId="0" fillId="0" borderId="13" xfId="0" applyFont="1" applyBorder="1"/>
    <xf numFmtId="0" fontId="0" fillId="0" borderId="25" xfId="0" applyBorder="1"/>
    <xf numFmtId="0" fontId="3" fillId="2" borderId="28" xfId="0" applyFont="1" applyFill="1" applyBorder="1"/>
    <xf numFmtId="0" fontId="0" fillId="0" borderId="22" xfId="0" applyFont="1" applyBorder="1"/>
    <xf numFmtId="0" fontId="0" fillId="0" borderId="21" xfId="0" applyBorder="1"/>
    <xf numFmtId="0" fontId="0" fillId="0" borderId="22" xfId="0" applyBorder="1"/>
    <xf numFmtId="164" fontId="0" fillId="0" borderId="22" xfId="0" applyNumberFormat="1" applyBorder="1"/>
    <xf numFmtId="0" fontId="0" fillId="0" borderId="12" xfId="0" applyFont="1" applyBorder="1"/>
    <xf numFmtId="0" fontId="0" fillId="0" borderId="21" xfId="0" applyFont="1" applyBorder="1"/>
    <xf numFmtId="0" fontId="0" fillId="0" borderId="15" xfId="0" applyFont="1" applyBorder="1"/>
    <xf numFmtId="164" fontId="0" fillId="0" borderId="10" xfId="0" applyNumberFormat="1" applyFont="1" applyBorder="1"/>
    <xf numFmtId="164" fontId="0" fillId="0" borderId="13" xfId="0" applyNumberFormat="1" applyFont="1" applyBorder="1"/>
    <xf numFmtId="164" fontId="0" fillId="0" borderId="16" xfId="0" applyNumberFormat="1" applyFont="1" applyBorder="1"/>
    <xf numFmtId="164" fontId="0" fillId="0" borderId="22" xfId="0" applyNumberFormat="1" applyFont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164" fontId="3" fillId="2" borderId="28" xfId="0" applyNumberFormat="1" applyFont="1" applyFill="1" applyBorder="1"/>
    <xf numFmtId="0" fontId="1" fillId="0" borderId="7" xfId="0" applyFont="1" applyFill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0" fontId="1" fillId="0" borderId="0" xfId="0" applyFont="1" applyFill="1" applyBorder="1"/>
    <xf numFmtId="0" fontId="0" fillId="2" borderId="19" xfId="0" applyFill="1" applyBorder="1"/>
    <xf numFmtId="164" fontId="2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0" fillId="0" borderId="30" xfId="0" applyBorder="1"/>
    <xf numFmtId="0" fontId="0" fillId="0" borderId="6" xfId="0" applyFill="1" applyBorder="1"/>
    <xf numFmtId="164" fontId="0" fillId="0" borderId="6" xfId="0" applyNumberFormat="1" applyFill="1" applyBorder="1"/>
    <xf numFmtId="0" fontId="0" fillId="0" borderId="25" xfId="0" applyFont="1" applyBorder="1"/>
    <xf numFmtId="164" fontId="0" fillId="0" borderId="30" xfId="0" applyNumberFormat="1" applyBorder="1"/>
    <xf numFmtId="0" fontId="0" fillId="0" borderId="10" xfId="0" quotePrefix="1" applyBorder="1" applyAlignment="1">
      <alignment horizontal="right"/>
    </xf>
    <xf numFmtId="0" fontId="0" fillId="0" borderId="13" xfId="0" quotePrefix="1" applyBorder="1" applyAlignment="1">
      <alignment horizontal="right"/>
    </xf>
    <xf numFmtId="0" fontId="0" fillId="0" borderId="22" xfId="0" quotePrefix="1" applyBorder="1" applyAlignment="1">
      <alignment horizontal="right"/>
    </xf>
    <xf numFmtId="0" fontId="0" fillId="0" borderId="16" xfId="0" quotePrefix="1" applyBorder="1" applyAlignment="1">
      <alignment horizontal="right"/>
    </xf>
    <xf numFmtId="165" fontId="0" fillId="0" borderId="17" xfId="0" applyNumberFormat="1" applyBorder="1"/>
    <xf numFmtId="165" fontId="0" fillId="0" borderId="14" xfId="0" applyNumberFormat="1" applyBorder="1"/>
    <xf numFmtId="165" fontId="0" fillId="0" borderId="11" xfId="0" applyNumberFormat="1" applyBorder="1"/>
    <xf numFmtId="165" fontId="3" fillId="2" borderId="20" xfId="0" applyNumberFormat="1" applyFont="1" applyFill="1" applyBorder="1"/>
    <xf numFmtId="165" fontId="0" fillId="0" borderId="23" xfId="0" applyNumberFormat="1" applyBorder="1"/>
    <xf numFmtId="164" fontId="0" fillId="0" borderId="31" xfId="0" applyNumberFormat="1" applyBorder="1"/>
    <xf numFmtId="165" fontId="0" fillId="0" borderId="32" xfId="0" applyNumberFormat="1" applyBorder="1"/>
    <xf numFmtId="164" fontId="0" fillId="0" borderId="33" xfId="0" applyNumberFormat="1" applyBorder="1"/>
    <xf numFmtId="165" fontId="0" fillId="0" borderId="34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5" fontId="0" fillId="0" borderId="0" xfId="0" applyNumberFormat="1" applyBorder="1"/>
    <xf numFmtId="0" fontId="0" fillId="0" borderId="35" xfId="0" applyBorder="1"/>
    <xf numFmtId="0" fontId="0" fillId="0" borderId="31" xfId="0" applyBorder="1"/>
    <xf numFmtId="0" fontId="0" fillId="0" borderId="31" xfId="0" quotePrefix="1" applyBorder="1" applyAlignment="1">
      <alignment horizontal="right"/>
    </xf>
    <xf numFmtId="0" fontId="0" fillId="0" borderId="36" xfId="0" applyBorder="1"/>
    <xf numFmtId="0" fontId="0" fillId="0" borderId="33" xfId="0" applyBorder="1"/>
    <xf numFmtId="0" fontId="0" fillId="0" borderId="33" xfId="0" quotePrefix="1" applyBorder="1" applyAlignment="1">
      <alignment horizontal="right"/>
    </xf>
    <xf numFmtId="0" fontId="4" fillId="3" borderId="37" xfId="0" applyFont="1" applyFill="1" applyBorder="1"/>
    <xf numFmtId="0" fontId="5" fillId="3" borderId="38" xfId="0" applyFont="1" applyFill="1" applyBorder="1"/>
    <xf numFmtId="164" fontId="4" fillId="3" borderId="38" xfId="0" applyNumberFormat="1" applyFont="1" applyFill="1" applyBorder="1"/>
    <xf numFmtId="0" fontId="0" fillId="0" borderId="35" xfId="0" applyFont="1" applyBorder="1"/>
    <xf numFmtId="0" fontId="0" fillId="0" borderId="36" xfId="0" applyFont="1" applyBorder="1"/>
    <xf numFmtId="164" fontId="0" fillId="0" borderId="25" xfId="0" applyNumberFormat="1" applyFont="1" applyBorder="1"/>
    <xf numFmtId="164" fontId="0" fillId="0" borderId="30" xfId="0" applyNumberFormat="1" applyFont="1" applyBorder="1"/>
    <xf numFmtId="164" fontId="0" fillId="0" borderId="33" xfId="0" applyNumberFormat="1" applyFont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165" fontId="3" fillId="0" borderId="0" xfId="0" applyNumberFormat="1" applyFont="1" applyFill="1" applyBorder="1"/>
    <xf numFmtId="0" fontId="0" fillId="0" borderId="4" xfId="0" applyBorder="1"/>
    <xf numFmtId="165" fontId="3" fillId="0" borderId="8" xfId="0" applyNumberFormat="1" applyFont="1" applyFill="1" applyBorder="1"/>
    <xf numFmtId="165" fontId="4" fillId="3" borderId="39" xfId="0" applyNumberFormat="1" applyFont="1" applyFill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0" fillId="0" borderId="5" xfId="0" applyBorder="1"/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46" xfId="0" applyBorder="1"/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0" fillId="0" borderId="41" xfId="0" applyBorder="1"/>
    <xf numFmtId="0" fontId="0" fillId="0" borderId="3" xfId="0" applyBorder="1"/>
    <xf numFmtId="0" fontId="3" fillId="0" borderId="7" xfId="0" applyFont="1" applyFill="1" applyBorder="1"/>
    <xf numFmtId="165" fontId="0" fillId="0" borderId="8" xfId="0" applyNumberFormat="1" applyFill="1" applyBorder="1"/>
    <xf numFmtId="0" fontId="0" fillId="0" borderId="8" xfId="0" applyBorder="1"/>
    <xf numFmtId="165" fontId="0" fillId="0" borderId="8" xfId="0" applyNumberFormat="1" applyBorder="1"/>
    <xf numFmtId="0" fontId="0" fillId="0" borderId="40" xfId="0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42" xfId="0" applyBorder="1"/>
    <xf numFmtId="0" fontId="4" fillId="3" borderId="38" xfId="0" applyFont="1" applyFill="1" applyBorder="1"/>
    <xf numFmtId="0" fontId="0" fillId="0" borderId="35" xfId="0" applyFill="1" applyBorder="1"/>
    <xf numFmtId="0" fontId="0" fillId="0" borderId="31" xfId="0" applyFill="1" applyBorder="1"/>
    <xf numFmtId="0" fontId="0" fillId="0" borderId="31" xfId="0" applyFont="1" applyFill="1" applyBorder="1"/>
    <xf numFmtId="164" fontId="0" fillId="0" borderId="31" xfId="0" applyNumberFormat="1" applyFont="1" applyFill="1" applyBorder="1"/>
    <xf numFmtId="0" fontId="0" fillId="0" borderId="36" xfId="0" applyFill="1" applyBorder="1"/>
    <xf numFmtId="0" fontId="0" fillId="0" borderId="33" xfId="0" applyFill="1" applyBorder="1"/>
    <xf numFmtId="0" fontId="0" fillId="0" borderId="33" xfId="0" applyFont="1" applyFill="1" applyBorder="1"/>
    <xf numFmtId="164" fontId="0" fillId="0" borderId="33" xfId="0" applyNumberFormat="1" applyFont="1" applyFill="1" applyBorder="1"/>
    <xf numFmtId="0" fontId="0" fillId="0" borderId="10" xfId="0" applyFont="1" applyBorder="1"/>
    <xf numFmtId="0" fontId="0" fillId="0" borderId="33" xfId="0" applyFont="1" applyBorder="1"/>
    <xf numFmtId="0" fontId="3" fillId="0" borderId="4" xfId="0" applyFont="1" applyFill="1" applyBorder="1"/>
    <xf numFmtId="164" fontId="3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35" xfId="0" applyFont="1" applyBorder="1"/>
    <xf numFmtId="164" fontId="0" fillId="0" borderId="31" xfId="0" applyNumberFormat="1" applyFont="1" applyBorder="1"/>
    <xf numFmtId="0" fontId="3" fillId="0" borderId="36" xfId="0" applyFont="1" applyBorder="1"/>
    <xf numFmtId="166" fontId="4" fillId="3" borderId="38" xfId="0" applyNumberFormat="1" applyFont="1" applyFill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2"/>
  <sheetViews>
    <sheetView tabSelected="1" zoomScale="75" zoomScaleNormal="75" workbookViewId="0">
      <selection activeCell="B195" sqref="B195"/>
    </sheetView>
  </sheetViews>
  <sheetFormatPr defaultRowHeight="14.4" x14ac:dyDescent="0.3"/>
  <cols>
    <col min="1" max="1" width="30.6640625" customWidth="1"/>
    <col min="2" max="2" width="40.44140625" customWidth="1"/>
    <col min="3" max="3" width="9.44140625" customWidth="1"/>
    <col min="4" max="4" width="10.6640625" style="4" customWidth="1"/>
    <col min="5" max="5" width="9.44140625" style="4" customWidth="1"/>
    <col min="6" max="6" width="10.5546875" style="4" customWidth="1"/>
    <col min="7" max="7" width="8.6640625" customWidth="1"/>
    <col min="8" max="8" width="15.44140625" customWidth="1"/>
  </cols>
  <sheetData>
    <row r="1" spans="1:8" ht="15.75" thickBot="1" x14ac:dyDescent="0.3"/>
    <row r="2" spans="1:8" ht="16.5" thickBot="1" x14ac:dyDescent="0.3">
      <c r="A2" s="120"/>
      <c r="B2" s="120"/>
      <c r="C2" s="149" t="s">
        <v>72</v>
      </c>
      <c r="D2" s="150"/>
      <c r="E2" s="151" t="s">
        <v>73</v>
      </c>
      <c r="F2" s="150"/>
      <c r="G2" s="117"/>
      <c r="H2" s="110"/>
    </row>
    <row r="3" spans="1:8" ht="15.6" x14ac:dyDescent="0.3">
      <c r="A3" s="152" t="s">
        <v>91</v>
      </c>
      <c r="B3" s="152" t="s">
        <v>92</v>
      </c>
      <c r="C3" s="114" t="s">
        <v>67</v>
      </c>
      <c r="D3" s="57" t="s">
        <v>69</v>
      </c>
      <c r="E3" s="61" t="s">
        <v>67</v>
      </c>
      <c r="F3" s="60" t="s">
        <v>68</v>
      </c>
      <c r="G3" s="118" t="s">
        <v>45</v>
      </c>
      <c r="H3" s="111" t="s">
        <v>43</v>
      </c>
    </row>
    <row r="4" spans="1:8" ht="15.6" x14ac:dyDescent="0.3">
      <c r="A4" s="152"/>
      <c r="B4" s="152"/>
      <c r="C4" s="115" t="s">
        <v>66</v>
      </c>
      <c r="D4" s="58" t="s">
        <v>70</v>
      </c>
      <c r="E4" s="62" t="s">
        <v>66</v>
      </c>
      <c r="F4" s="58" t="s">
        <v>70</v>
      </c>
      <c r="G4" s="118" t="s">
        <v>44</v>
      </c>
      <c r="H4" s="112" t="s">
        <v>74</v>
      </c>
    </row>
    <row r="5" spans="1:8" ht="16.5" thickBot="1" x14ac:dyDescent="0.3">
      <c r="A5" s="119"/>
      <c r="B5" s="119"/>
      <c r="C5" s="116"/>
      <c r="D5" s="59" t="s">
        <v>71</v>
      </c>
      <c r="E5" s="63"/>
      <c r="F5" s="59" t="s">
        <v>71</v>
      </c>
      <c r="G5" s="119"/>
      <c r="H5" s="113"/>
    </row>
    <row r="6" spans="1:8" ht="16.5" thickBot="1" x14ac:dyDescent="0.3">
      <c r="A6" s="3"/>
      <c r="B6" s="3"/>
      <c r="C6" s="64"/>
      <c r="D6" s="65"/>
      <c r="E6" s="65"/>
      <c r="F6" s="65"/>
      <c r="G6" s="3"/>
    </row>
    <row r="7" spans="1:8" ht="15.75" thickBot="1" x14ac:dyDescent="0.3">
      <c r="A7" s="11" t="s">
        <v>0</v>
      </c>
      <c r="B7" s="19"/>
      <c r="C7" s="19"/>
      <c r="D7" s="20"/>
      <c r="E7" s="20"/>
      <c r="F7" s="20"/>
      <c r="G7" s="19"/>
      <c r="H7" s="125"/>
    </row>
    <row r="8" spans="1:8" ht="15" x14ac:dyDescent="0.25">
      <c r="A8" s="16" t="s">
        <v>1</v>
      </c>
      <c r="B8" s="17" t="s">
        <v>5</v>
      </c>
      <c r="C8" s="17">
        <v>0.5</v>
      </c>
      <c r="D8" s="18">
        <v>2</v>
      </c>
      <c r="E8" s="18">
        <v>0.5</v>
      </c>
      <c r="F8" s="18">
        <v>2</v>
      </c>
      <c r="G8" s="17">
        <v>0</v>
      </c>
      <c r="H8" s="76">
        <f>(D8-F8)/D8</f>
        <v>0</v>
      </c>
    </row>
    <row r="9" spans="1:8" ht="15" x14ac:dyDescent="0.25">
      <c r="A9" s="13" t="s">
        <v>2</v>
      </c>
      <c r="B9" s="14" t="s">
        <v>94</v>
      </c>
      <c r="C9" s="14">
        <v>5</v>
      </c>
      <c r="D9" s="15">
        <v>15</v>
      </c>
      <c r="E9" s="15">
        <v>0.5</v>
      </c>
      <c r="F9" s="15">
        <v>1.5</v>
      </c>
      <c r="G9" s="15">
        <f>D9-F9</f>
        <v>13.5</v>
      </c>
      <c r="H9" s="76">
        <f t="shared" ref="H9:H11" si="0">(D9-F9)/D9</f>
        <v>0.9</v>
      </c>
    </row>
    <row r="10" spans="1:8" ht="15.75" thickBot="1" x14ac:dyDescent="0.3">
      <c r="A10" s="21"/>
      <c r="B10" s="22" t="s">
        <v>95</v>
      </c>
      <c r="C10" s="22">
        <v>2.2000000000000002</v>
      </c>
      <c r="D10" s="23">
        <v>8.8000000000000007</v>
      </c>
      <c r="E10" s="23">
        <v>0.5</v>
      </c>
      <c r="F10" s="23">
        <v>2</v>
      </c>
      <c r="G10" s="23">
        <f t="shared" ref="G10:G43" si="1">D10-F10</f>
        <v>6.8000000000000007</v>
      </c>
      <c r="H10" s="79">
        <f t="shared" si="0"/>
        <v>0.77272727272727271</v>
      </c>
    </row>
    <row r="11" spans="1:8" s="1" customFormat="1" ht="15.75" thickBot="1" x14ac:dyDescent="0.3">
      <c r="A11" s="24" t="s">
        <v>6</v>
      </c>
      <c r="B11" s="25" t="s">
        <v>138</v>
      </c>
      <c r="C11" s="25"/>
      <c r="D11" s="26">
        <f>D8+D9+D10</f>
        <v>25.8</v>
      </c>
      <c r="E11" s="26"/>
      <c r="F11" s="26">
        <f>F8+F9+F10</f>
        <v>5.5</v>
      </c>
      <c r="G11" s="26">
        <f>D11-F11</f>
        <v>20.3</v>
      </c>
      <c r="H11" s="78">
        <f t="shared" si="0"/>
        <v>0.78682170542635654</v>
      </c>
    </row>
    <row r="12" spans="1:8" s="1" customFormat="1" ht="15" x14ac:dyDescent="0.25">
      <c r="A12" s="31"/>
      <c r="B12" s="31"/>
      <c r="C12" s="31"/>
      <c r="D12" s="32"/>
      <c r="E12" s="32"/>
      <c r="F12" s="32"/>
      <c r="G12" s="84"/>
      <c r="H12" s="85"/>
    </row>
    <row r="13" spans="1:8" s="1" customFormat="1" ht="15.75" thickBot="1" x14ac:dyDescent="0.3">
      <c r="A13" s="9"/>
      <c r="B13" s="9"/>
      <c r="C13" s="9"/>
      <c r="D13" s="10"/>
      <c r="E13" s="10"/>
      <c r="F13" s="10"/>
      <c r="G13" s="86"/>
      <c r="H13" s="87"/>
    </row>
    <row r="14" spans="1:8" ht="15.75" thickBot="1" x14ac:dyDescent="0.3">
      <c r="A14" s="11" t="s">
        <v>3</v>
      </c>
      <c r="B14" s="19"/>
      <c r="C14" s="19"/>
      <c r="D14" s="20"/>
      <c r="E14" s="20"/>
      <c r="F14" s="20"/>
      <c r="G14" s="20"/>
      <c r="H14" s="126"/>
    </row>
    <row r="15" spans="1:8" ht="15" x14ac:dyDescent="0.25">
      <c r="A15" s="16" t="s">
        <v>4</v>
      </c>
      <c r="B15" s="17" t="s">
        <v>96</v>
      </c>
      <c r="C15" s="17">
        <v>2.2000000000000002</v>
      </c>
      <c r="D15" s="18">
        <v>2.2000000000000002</v>
      </c>
      <c r="E15" s="18">
        <v>0.5</v>
      </c>
      <c r="F15" s="18">
        <v>0.5</v>
      </c>
      <c r="G15" s="18">
        <f t="shared" si="1"/>
        <v>1.7000000000000002</v>
      </c>
      <c r="H15" s="76">
        <f>(D15-F15)/D15</f>
        <v>0.77272727272727271</v>
      </c>
    </row>
    <row r="16" spans="1:8" ht="15" x14ac:dyDescent="0.25">
      <c r="A16" s="13"/>
      <c r="B16" s="14" t="s">
        <v>97</v>
      </c>
      <c r="C16" s="14">
        <v>1.5</v>
      </c>
      <c r="D16" s="15">
        <v>1.5</v>
      </c>
      <c r="E16" s="15">
        <v>1</v>
      </c>
      <c r="F16" s="15">
        <v>1</v>
      </c>
      <c r="G16" s="15">
        <f t="shared" si="1"/>
        <v>0.5</v>
      </c>
      <c r="H16" s="76">
        <f t="shared" ref="H16:H31" si="2">(D16-F16)/D16</f>
        <v>0.33333333333333331</v>
      </c>
    </row>
    <row r="17" spans="1:8" ht="15" x14ac:dyDescent="0.25">
      <c r="A17" s="21"/>
      <c r="B17" s="22" t="s">
        <v>80</v>
      </c>
      <c r="C17" s="22">
        <v>2.2000000000000002</v>
      </c>
      <c r="D17" s="23">
        <v>4.4000000000000004</v>
      </c>
      <c r="E17" s="23">
        <v>2.2000000000000002</v>
      </c>
      <c r="F17" s="23">
        <v>4.4000000000000004</v>
      </c>
      <c r="G17" s="23">
        <f>D17-F17</f>
        <v>0</v>
      </c>
      <c r="H17" s="76">
        <f t="shared" si="2"/>
        <v>0</v>
      </c>
    </row>
    <row r="18" spans="1:8" ht="15.75" thickBot="1" x14ac:dyDescent="0.3">
      <c r="A18" s="21"/>
      <c r="B18" s="22" t="s">
        <v>98</v>
      </c>
      <c r="C18" s="22">
        <v>6.5</v>
      </c>
      <c r="D18" s="23">
        <v>6.5</v>
      </c>
      <c r="E18" s="23">
        <v>2.2000000000000002</v>
      </c>
      <c r="F18" s="23">
        <v>2.2000000000000002</v>
      </c>
      <c r="G18" s="23">
        <f>C18-E18</f>
        <v>4.3</v>
      </c>
      <c r="H18" s="79">
        <f t="shared" si="2"/>
        <v>0.66153846153846152</v>
      </c>
    </row>
    <row r="19" spans="1:8" s="1" customFormat="1" ht="15.75" thickBot="1" x14ac:dyDescent="0.3">
      <c r="A19" s="24" t="s">
        <v>6</v>
      </c>
      <c r="B19" s="25" t="s">
        <v>139</v>
      </c>
      <c r="C19" s="25"/>
      <c r="D19" s="26">
        <f>D15+D16+D17+D18</f>
        <v>14.600000000000001</v>
      </c>
      <c r="E19" s="26"/>
      <c r="F19" s="26">
        <f>F15+F16+F17+F18</f>
        <v>8.1000000000000014</v>
      </c>
      <c r="G19" s="26">
        <f t="shared" si="1"/>
        <v>6.5</v>
      </c>
      <c r="H19" s="78">
        <f t="shared" si="2"/>
        <v>0.44520547945205474</v>
      </c>
    </row>
    <row r="20" spans="1:8" ht="15" x14ac:dyDescent="0.25">
      <c r="A20" s="16" t="s">
        <v>7</v>
      </c>
      <c r="B20" s="17" t="s">
        <v>96</v>
      </c>
      <c r="C20" s="17">
        <v>2.2000000000000002</v>
      </c>
      <c r="D20" s="18">
        <v>2.2000000000000002</v>
      </c>
      <c r="E20" s="18">
        <v>0.5</v>
      </c>
      <c r="F20" s="18">
        <v>0.5</v>
      </c>
      <c r="G20" s="18">
        <f t="shared" si="1"/>
        <v>1.7000000000000002</v>
      </c>
      <c r="H20" s="76">
        <f t="shared" si="2"/>
        <v>0.77272727272727271</v>
      </c>
    </row>
    <row r="21" spans="1:8" ht="15" x14ac:dyDescent="0.25">
      <c r="A21" s="13"/>
      <c r="B21" s="14" t="s">
        <v>8</v>
      </c>
      <c r="C21" s="14">
        <v>2.2000000000000002</v>
      </c>
      <c r="D21" s="15">
        <v>2.2000000000000002</v>
      </c>
      <c r="E21" s="15">
        <v>2.2000000000000002</v>
      </c>
      <c r="F21" s="15">
        <v>2.2000000000000002</v>
      </c>
      <c r="G21" s="15">
        <f t="shared" si="1"/>
        <v>0</v>
      </c>
      <c r="H21" s="76">
        <f t="shared" si="2"/>
        <v>0</v>
      </c>
    </row>
    <row r="22" spans="1:8" ht="15.75" thickBot="1" x14ac:dyDescent="0.3">
      <c r="A22" s="21"/>
      <c r="B22" s="22" t="s">
        <v>9</v>
      </c>
      <c r="C22" s="22">
        <v>2.2000000000000002</v>
      </c>
      <c r="D22" s="23">
        <v>2.2000000000000002</v>
      </c>
      <c r="E22" s="23">
        <v>2.2000000000000002</v>
      </c>
      <c r="F22" s="23">
        <v>2.2000000000000002</v>
      </c>
      <c r="G22" s="23">
        <f t="shared" si="1"/>
        <v>0</v>
      </c>
      <c r="H22" s="79">
        <f t="shared" si="2"/>
        <v>0</v>
      </c>
    </row>
    <row r="23" spans="1:8" s="1" customFormat="1" ht="15.75" thickBot="1" x14ac:dyDescent="0.3">
      <c r="A23" s="24" t="s">
        <v>6</v>
      </c>
      <c r="B23" s="25" t="s">
        <v>140</v>
      </c>
      <c r="C23" s="25"/>
      <c r="D23" s="26">
        <f>D20+D21+D22</f>
        <v>6.6000000000000005</v>
      </c>
      <c r="E23" s="26"/>
      <c r="F23" s="26">
        <f>F20+F21+F22</f>
        <v>4.9000000000000004</v>
      </c>
      <c r="G23" s="26">
        <f t="shared" si="1"/>
        <v>1.7000000000000002</v>
      </c>
      <c r="H23" s="78">
        <f t="shared" si="2"/>
        <v>0.25757575757575757</v>
      </c>
    </row>
    <row r="24" spans="1:8" ht="15" x14ac:dyDescent="0.25">
      <c r="A24" s="16" t="s">
        <v>10</v>
      </c>
      <c r="B24" s="17" t="s">
        <v>97</v>
      </c>
      <c r="C24" s="17">
        <v>1.5</v>
      </c>
      <c r="D24" s="18">
        <v>1.5</v>
      </c>
      <c r="E24" s="18">
        <v>1</v>
      </c>
      <c r="F24" s="18">
        <v>1</v>
      </c>
      <c r="G24" s="18">
        <f t="shared" si="1"/>
        <v>0.5</v>
      </c>
      <c r="H24" s="76">
        <f t="shared" si="2"/>
        <v>0.33333333333333331</v>
      </c>
    </row>
    <row r="25" spans="1:8" ht="15" x14ac:dyDescent="0.25">
      <c r="A25" s="13"/>
      <c r="B25" s="14" t="s">
        <v>81</v>
      </c>
      <c r="C25" s="14">
        <v>2.2000000000000002</v>
      </c>
      <c r="D25" s="15">
        <v>2.2000000000000002</v>
      </c>
      <c r="E25" s="15">
        <v>2.2000000000000002</v>
      </c>
      <c r="F25" s="15">
        <v>2.2000000000000002</v>
      </c>
      <c r="G25" s="15">
        <f t="shared" si="1"/>
        <v>0</v>
      </c>
      <c r="H25" s="76">
        <f t="shared" si="2"/>
        <v>0</v>
      </c>
    </row>
    <row r="26" spans="1:8" ht="15" x14ac:dyDescent="0.25">
      <c r="A26" s="13"/>
      <c r="B26" s="14" t="s">
        <v>99</v>
      </c>
      <c r="C26" s="71" t="s">
        <v>75</v>
      </c>
      <c r="D26" s="15">
        <v>14</v>
      </c>
      <c r="E26" s="15">
        <v>2.2000000000000002</v>
      </c>
      <c r="F26" s="15">
        <v>4.4000000000000004</v>
      </c>
      <c r="G26" s="15">
        <f t="shared" si="1"/>
        <v>9.6</v>
      </c>
      <c r="H26" s="76">
        <f t="shared" si="2"/>
        <v>0.68571428571428572</v>
      </c>
    </row>
    <row r="27" spans="1:8" ht="15" x14ac:dyDescent="0.25">
      <c r="A27" s="13"/>
      <c r="B27" s="14" t="s">
        <v>11</v>
      </c>
      <c r="C27" s="71" t="s">
        <v>75</v>
      </c>
      <c r="D27" s="15">
        <v>7</v>
      </c>
      <c r="E27" s="15">
        <v>7</v>
      </c>
      <c r="F27" s="15">
        <v>7</v>
      </c>
      <c r="G27" s="15">
        <f t="shared" si="1"/>
        <v>0</v>
      </c>
      <c r="H27" s="76">
        <f t="shared" si="2"/>
        <v>0</v>
      </c>
    </row>
    <row r="28" spans="1:8" ht="15" x14ac:dyDescent="0.25">
      <c r="A28" s="13"/>
      <c r="B28" s="14" t="s">
        <v>96</v>
      </c>
      <c r="C28" s="14">
        <v>2.2000000000000002</v>
      </c>
      <c r="D28" s="15">
        <v>2.2000000000000002</v>
      </c>
      <c r="E28" s="15">
        <v>0.5</v>
      </c>
      <c r="F28" s="15">
        <v>0.5</v>
      </c>
      <c r="G28" s="15">
        <f t="shared" si="1"/>
        <v>1.7000000000000002</v>
      </c>
      <c r="H28" s="76">
        <f t="shared" si="2"/>
        <v>0.77272727272727271</v>
      </c>
    </row>
    <row r="29" spans="1:8" x14ac:dyDescent="0.3">
      <c r="A29" s="13"/>
      <c r="B29" s="14" t="s">
        <v>100</v>
      </c>
      <c r="C29" s="71" t="s">
        <v>76</v>
      </c>
      <c r="D29" s="15">
        <v>20</v>
      </c>
      <c r="E29" s="15">
        <v>0.5</v>
      </c>
      <c r="F29" s="15">
        <v>2</v>
      </c>
      <c r="G29" s="15">
        <f t="shared" si="1"/>
        <v>18</v>
      </c>
      <c r="H29" s="76">
        <f t="shared" si="2"/>
        <v>0.9</v>
      </c>
    </row>
    <row r="30" spans="1:8" ht="15" thickBot="1" x14ac:dyDescent="0.35">
      <c r="A30" s="21"/>
      <c r="B30" s="22" t="s">
        <v>169</v>
      </c>
      <c r="C30" s="22">
        <v>2.2000000000000002</v>
      </c>
      <c r="D30" s="23">
        <v>6.6</v>
      </c>
      <c r="E30" s="23">
        <v>2.2000000000000002</v>
      </c>
      <c r="F30" s="23">
        <v>6.6</v>
      </c>
      <c r="G30" s="23">
        <f t="shared" si="1"/>
        <v>0</v>
      </c>
      <c r="H30" s="79">
        <f t="shared" si="2"/>
        <v>0</v>
      </c>
    </row>
    <row r="31" spans="1:8" s="1" customFormat="1" ht="15" thickBot="1" x14ac:dyDescent="0.35">
      <c r="A31" s="24" t="s">
        <v>6</v>
      </c>
      <c r="B31" s="25" t="s">
        <v>141</v>
      </c>
      <c r="C31" s="25"/>
      <c r="D31" s="26">
        <f>D24+D25+D26+D27+D28+D29+D30</f>
        <v>53.5</v>
      </c>
      <c r="E31" s="26"/>
      <c r="F31" s="26">
        <f>F24+F25+F26+F27+F28+F29+F30</f>
        <v>23.700000000000003</v>
      </c>
      <c r="G31" s="26">
        <f>D31-F31</f>
        <v>29.799999999999997</v>
      </c>
      <c r="H31" s="78">
        <f t="shared" si="2"/>
        <v>0.55700934579439243</v>
      </c>
    </row>
    <row r="32" spans="1:8" s="1" customFormat="1" x14ac:dyDescent="0.3">
      <c r="A32" s="103"/>
      <c r="B32" s="103"/>
      <c r="C32" s="103"/>
      <c r="D32" s="104"/>
      <c r="E32" s="104"/>
      <c r="F32" s="104"/>
      <c r="G32" s="104"/>
      <c r="H32" s="105"/>
    </row>
    <row r="33" spans="1:8" s="1" customFormat="1" x14ac:dyDescent="0.3">
      <c r="A33" s="31"/>
      <c r="B33" s="31"/>
      <c r="C33" s="31"/>
      <c r="D33" s="32"/>
      <c r="E33" s="32"/>
      <c r="F33" s="32"/>
      <c r="G33" s="32"/>
      <c r="H33" s="106"/>
    </row>
    <row r="34" spans="1:8" s="1" customFormat="1" x14ac:dyDescent="0.3">
      <c r="A34" s="31"/>
      <c r="B34" s="31"/>
      <c r="C34" s="31"/>
      <c r="D34" s="32"/>
      <c r="E34" s="32"/>
      <c r="F34" s="32"/>
      <c r="G34" s="32"/>
      <c r="H34" s="106"/>
    </row>
    <row r="35" spans="1:8" s="1" customFormat="1" x14ac:dyDescent="0.3">
      <c r="A35" s="31"/>
      <c r="B35" s="31"/>
      <c r="C35" s="31"/>
      <c r="D35" s="32"/>
      <c r="E35" s="32"/>
      <c r="F35" s="32"/>
      <c r="G35" s="32"/>
      <c r="H35" s="106"/>
    </row>
    <row r="36" spans="1:8" s="1" customFormat="1" x14ac:dyDescent="0.3">
      <c r="A36" s="31"/>
      <c r="B36" s="31"/>
      <c r="C36" s="31"/>
      <c r="D36" s="32"/>
      <c r="E36" s="32"/>
      <c r="F36" s="32"/>
      <c r="G36" s="32"/>
      <c r="H36" s="106"/>
    </row>
    <row r="37" spans="1:8" ht="15" thickBot="1" x14ac:dyDescent="0.35">
      <c r="A37" s="107"/>
      <c r="B37" s="107"/>
      <c r="C37" s="107"/>
      <c r="D37" s="86"/>
      <c r="E37" s="86"/>
      <c r="F37" s="86"/>
      <c r="G37" s="107"/>
      <c r="H37" s="107"/>
    </row>
    <row r="38" spans="1:8" s="1" customFormat="1" ht="15" thickBot="1" x14ac:dyDescent="0.35">
      <c r="A38" s="51" t="s">
        <v>89</v>
      </c>
      <c r="B38" s="48"/>
      <c r="C38" s="48"/>
      <c r="D38" s="49"/>
      <c r="E38" s="49"/>
      <c r="F38" s="49"/>
      <c r="G38" s="49"/>
      <c r="H38" s="108"/>
    </row>
    <row r="39" spans="1:8" x14ac:dyDescent="0.3">
      <c r="A39" s="16" t="s">
        <v>12</v>
      </c>
      <c r="B39" s="17" t="s">
        <v>101</v>
      </c>
      <c r="C39" s="17">
        <v>1.5</v>
      </c>
      <c r="D39" s="18">
        <v>3</v>
      </c>
      <c r="E39" s="18">
        <v>1</v>
      </c>
      <c r="F39" s="18">
        <v>2</v>
      </c>
      <c r="G39" s="18">
        <f t="shared" si="1"/>
        <v>1</v>
      </c>
      <c r="H39" s="76">
        <f t="shared" ref="H39:H44" si="3">(D39-F39)/D39</f>
        <v>0.33333333333333331</v>
      </c>
    </row>
    <row r="40" spans="1:8" x14ac:dyDescent="0.3">
      <c r="A40" s="21" t="s">
        <v>172</v>
      </c>
      <c r="B40" s="22" t="s">
        <v>102</v>
      </c>
      <c r="C40" s="22">
        <v>2.2000000000000002</v>
      </c>
      <c r="D40" s="23">
        <v>4.4000000000000004</v>
      </c>
      <c r="E40" s="23">
        <v>0.5</v>
      </c>
      <c r="F40" s="23">
        <v>1</v>
      </c>
      <c r="G40" s="23">
        <f t="shared" si="1"/>
        <v>3.4000000000000004</v>
      </c>
      <c r="H40" s="75">
        <f t="shared" si="3"/>
        <v>0.77272727272727271</v>
      </c>
    </row>
    <row r="41" spans="1:8" x14ac:dyDescent="0.3">
      <c r="A41" s="13"/>
      <c r="B41" s="14" t="s">
        <v>103</v>
      </c>
      <c r="C41" s="71" t="s">
        <v>75</v>
      </c>
      <c r="D41" s="15">
        <v>14</v>
      </c>
      <c r="E41" s="15">
        <v>0.5</v>
      </c>
      <c r="F41" s="15">
        <v>1</v>
      </c>
      <c r="G41" s="15">
        <f t="shared" si="1"/>
        <v>13</v>
      </c>
      <c r="H41" s="77">
        <f t="shared" si="3"/>
        <v>0.9285714285714286</v>
      </c>
    </row>
    <row r="42" spans="1:8" x14ac:dyDescent="0.3">
      <c r="A42" s="13"/>
      <c r="B42" s="14" t="s">
        <v>80</v>
      </c>
      <c r="C42" s="14">
        <v>2.2000000000000002</v>
      </c>
      <c r="D42" s="15">
        <v>4.4000000000000004</v>
      </c>
      <c r="E42" s="15">
        <v>2.2000000000000002</v>
      </c>
      <c r="F42" s="15">
        <v>4.4000000000000004</v>
      </c>
      <c r="G42" s="15">
        <f t="shared" si="1"/>
        <v>0</v>
      </c>
      <c r="H42" s="77">
        <f t="shared" si="3"/>
        <v>0</v>
      </c>
    </row>
    <row r="43" spans="1:8" ht="15" thickBot="1" x14ac:dyDescent="0.35">
      <c r="A43" s="92"/>
      <c r="B43" s="93" t="s">
        <v>98</v>
      </c>
      <c r="C43" s="94" t="s">
        <v>75</v>
      </c>
      <c r="D43" s="82">
        <v>7</v>
      </c>
      <c r="E43" s="82">
        <v>2.2000000000000002</v>
      </c>
      <c r="F43" s="82">
        <v>2.2000000000000002</v>
      </c>
      <c r="G43" s="82">
        <f t="shared" si="1"/>
        <v>4.8</v>
      </c>
      <c r="H43" s="83">
        <f t="shared" si="3"/>
        <v>0.68571428571428572</v>
      </c>
    </row>
    <row r="44" spans="1:8" s="1" customFormat="1" ht="15" thickBot="1" x14ac:dyDescent="0.35">
      <c r="A44" s="24" t="s">
        <v>6</v>
      </c>
      <c r="B44" s="25" t="s">
        <v>142</v>
      </c>
      <c r="C44" s="25"/>
      <c r="D44" s="26">
        <f>D39+D40+D41+D42+D43</f>
        <v>32.799999999999997</v>
      </c>
      <c r="E44" s="26"/>
      <c r="F44" s="26">
        <f>F39+F40+F41+F42+F43</f>
        <v>10.600000000000001</v>
      </c>
      <c r="G44" s="26">
        <f>D44-F44</f>
        <v>22.199999999999996</v>
      </c>
      <c r="H44" s="78">
        <f t="shared" si="3"/>
        <v>0.67682926829268286</v>
      </c>
    </row>
    <row r="45" spans="1:8" s="1" customFormat="1" x14ac:dyDescent="0.3">
      <c r="A45" s="31"/>
      <c r="B45" s="31"/>
      <c r="C45" s="31"/>
      <c r="D45" s="32"/>
      <c r="E45" s="32"/>
      <c r="F45" s="32"/>
      <c r="G45" s="32"/>
      <c r="H45" s="85"/>
    </row>
    <row r="46" spans="1:8" ht="15" thickBot="1" x14ac:dyDescent="0.35">
      <c r="H46" s="87"/>
    </row>
    <row r="47" spans="1:8" ht="15" thickBot="1" x14ac:dyDescent="0.35">
      <c r="A47" s="11" t="s">
        <v>13</v>
      </c>
      <c r="B47" s="19"/>
      <c r="C47" s="19"/>
      <c r="D47" s="20"/>
      <c r="E47" s="20"/>
      <c r="F47" s="20"/>
      <c r="G47" s="19"/>
      <c r="H47" s="126"/>
    </row>
    <row r="48" spans="1:8" x14ac:dyDescent="0.3">
      <c r="A48" s="16" t="s">
        <v>14</v>
      </c>
      <c r="B48" s="17" t="s">
        <v>15</v>
      </c>
      <c r="C48" s="72" t="s">
        <v>77</v>
      </c>
      <c r="D48" s="18">
        <v>5</v>
      </c>
      <c r="E48" s="18">
        <v>1</v>
      </c>
      <c r="F48" s="18">
        <v>5</v>
      </c>
      <c r="G48" s="52">
        <f>D48-F48</f>
        <v>0</v>
      </c>
      <c r="H48" s="76">
        <f t="shared" ref="H48:H79" si="4">(D48-F48)/D48</f>
        <v>0</v>
      </c>
    </row>
    <row r="49" spans="1:8" x14ac:dyDescent="0.3">
      <c r="A49" s="13"/>
      <c r="B49" s="14" t="s">
        <v>104</v>
      </c>
      <c r="C49" s="71" t="s">
        <v>78</v>
      </c>
      <c r="D49" s="15">
        <v>52.5</v>
      </c>
      <c r="E49" s="15">
        <v>1</v>
      </c>
      <c r="F49" s="15">
        <v>7</v>
      </c>
      <c r="G49" s="52">
        <f t="shared" ref="G49:G63" si="5">D49-F49</f>
        <v>45.5</v>
      </c>
      <c r="H49" s="77">
        <f t="shared" si="4"/>
        <v>0.8666666666666667</v>
      </c>
    </row>
    <row r="50" spans="1:8" ht="15" thickBot="1" x14ac:dyDescent="0.35">
      <c r="A50" s="21"/>
      <c r="B50" s="22" t="s">
        <v>102</v>
      </c>
      <c r="C50" s="22">
        <v>2.2000000000000002</v>
      </c>
      <c r="D50" s="23">
        <v>4.4000000000000004</v>
      </c>
      <c r="E50" s="23">
        <v>0.5</v>
      </c>
      <c r="F50" s="23">
        <v>1</v>
      </c>
      <c r="G50" s="70">
        <f t="shared" si="5"/>
        <v>3.4000000000000004</v>
      </c>
      <c r="H50" s="75">
        <f t="shared" si="4"/>
        <v>0.77272727272727271</v>
      </c>
    </row>
    <row r="51" spans="1:8" s="1" customFormat="1" ht="15" thickBot="1" x14ac:dyDescent="0.35">
      <c r="A51" s="24" t="s">
        <v>6</v>
      </c>
      <c r="B51" s="25" t="s">
        <v>143</v>
      </c>
      <c r="C51" s="25"/>
      <c r="D51" s="26">
        <f>D48+D49+D50</f>
        <v>61.9</v>
      </c>
      <c r="E51" s="26"/>
      <c r="F51" s="26">
        <f>F48+F49+F50</f>
        <v>13</v>
      </c>
      <c r="G51" s="50">
        <f t="shared" si="5"/>
        <v>48.9</v>
      </c>
      <c r="H51" s="78">
        <f t="shared" si="4"/>
        <v>0.78998384491114704</v>
      </c>
    </row>
    <row r="52" spans="1:8" x14ac:dyDescent="0.3">
      <c r="A52" s="38" t="s">
        <v>16</v>
      </c>
      <c r="B52" s="39" t="s">
        <v>15</v>
      </c>
      <c r="C52" s="73" t="s">
        <v>77</v>
      </c>
      <c r="D52" s="40">
        <v>5</v>
      </c>
      <c r="E52" s="40">
        <v>1</v>
      </c>
      <c r="F52" s="40">
        <v>5</v>
      </c>
      <c r="G52" s="52">
        <f t="shared" si="5"/>
        <v>0</v>
      </c>
      <c r="H52" s="76">
        <f t="shared" si="4"/>
        <v>0</v>
      </c>
    </row>
    <row r="53" spans="1:8" x14ac:dyDescent="0.3">
      <c r="A53" s="13"/>
      <c r="B53" s="14" t="s">
        <v>104</v>
      </c>
      <c r="C53" s="71" t="s">
        <v>79</v>
      </c>
      <c r="D53" s="15">
        <v>45.5</v>
      </c>
      <c r="E53" s="15">
        <v>1</v>
      </c>
      <c r="F53" s="15">
        <v>7</v>
      </c>
      <c r="G53" s="52">
        <f t="shared" si="5"/>
        <v>38.5</v>
      </c>
      <c r="H53" s="77">
        <f t="shared" si="4"/>
        <v>0.84615384615384615</v>
      </c>
    </row>
    <row r="54" spans="1:8" x14ac:dyDescent="0.3">
      <c r="A54" s="13"/>
      <c r="B54" s="14" t="s">
        <v>105</v>
      </c>
      <c r="C54" s="14">
        <v>2.2000000000000002</v>
      </c>
      <c r="D54" s="15">
        <v>6.6</v>
      </c>
      <c r="E54" s="15">
        <v>0.5</v>
      </c>
      <c r="F54" s="15">
        <v>1.5</v>
      </c>
      <c r="G54" s="52">
        <f t="shared" si="5"/>
        <v>5.0999999999999996</v>
      </c>
      <c r="H54" s="77">
        <f t="shared" si="4"/>
        <v>0.77272727272727271</v>
      </c>
    </row>
    <row r="55" spans="1:8" ht="15" thickBot="1" x14ac:dyDescent="0.35">
      <c r="A55" s="21"/>
      <c r="B55" s="22" t="s">
        <v>106</v>
      </c>
      <c r="C55" s="22">
        <v>7.5</v>
      </c>
      <c r="D55" s="23">
        <v>7.5</v>
      </c>
      <c r="E55" s="23">
        <v>0.5</v>
      </c>
      <c r="F55" s="23">
        <v>0.5</v>
      </c>
      <c r="G55" s="70">
        <f t="shared" si="5"/>
        <v>7</v>
      </c>
      <c r="H55" s="75">
        <f t="shared" si="4"/>
        <v>0.93333333333333335</v>
      </c>
    </row>
    <row r="56" spans="1:8" s="1" customFormat="1" ht="15" thickBot="1" x14ac:dyDescent="0.35">
      <c r="A56" s="24" t="s">
        <v>6</v>
      </c>
      <c r="B56" s="25" t="s">
        <v>144</v>
      </c>
      <c r="C56" s="25"/>
      <c r="D56" s="26">
        <f>D52+D53+D54+D55</f>
        <v>64.599999999999994</v>
      </c>
      <c r="E56" s="26"/>
      <c r="F56" s="26">
        <f>F52+F53+F54+F55</f>
        <v>14</v>
      </c>
      <c r="G56" s="50">
        <f t="shared" si="5"/>
        <v>50.599999999999994</v>
      </c>
      <c r="H56" s="78">
        <f t="shared" si="4"/>
        <v>0.78328173374612997</v>
      </c>
    </row>
    <row r="57" spans="1:8" x14ac:dyDescent="0.3">
      <c r="A57" s="16" t="s">
        <v>17</v>
      </c>
      <c r="B57" s="17" t="s">
        <v>107</v>
      </c>
      <c r="C57" s="17">
        <v>7.5</v>
      </c>
      <c r="D57" s="18">
        <v>195</v>
      </c>
      <c r="E57" s="18">
        <v>1</v>
      </c>
      <c r="F57" s="18">
        <v>26</v>
      </c>
      <c r="G57" s="52">
        <f t="shared" si="5"/>
        <v>169</v>
      </c>
      <c r="H57" s="76">
        <f t="shared" si="4"/>
        <v>0.8666666666666667</v>
      </c>
    </row>
    <row r="58" spans="1:8" ht="15" thickBot="1" x14ac:dyDescent="0.35">
      <c r="A58" s="21"/>
      <c r="B58" s="22" t="s">
        <v>102</v>
      </c>
      <c r="C58" s="22">
        <v>2.2000000000000002</v>
      </c>
      <c r="D58" s="23">
        <v>4.4000000000000004</v>
      </c>
      <c r="E58" s="23">
        <v>0.5</v>
      </c>
      <c r="F58" s="23">
        <v>1</v>
      </c>
      <c r="G58" s="70">
        <f t="shared" si="5"/>
        <v>3.4000000000000004</v>
      </c>
      <c r="H58" s="75">
        <f t="shared" si="4"/>
        <v>0.77272727272727271</v>
      </c>
    </row>
    <row r="59" spans="1:8" s="1" customFormat="1" ht="15" thickBot="1" x14ac:dyDescent="0.35">
      <c r="A59" s="24" t="s">
        <v>6</v>
      </c>
      <c r="B59" s="25" t="s">
        <v>145</v>
      </c>
      <c r="C59" s="25"/>
      <c r="D59" s="26">
        <f>D57+D58</f>
        <v>199.4</v>
      </c>
      <c r="E59" s="26"/>
      <c r="F59" s="26">
        <f>F57+F58</f>
        <v>27</v>
      </c>
      <c r="G59" s="50">
        <f t="shared" si="5"/>
        <v>172.4</v>
      </c>
      <c r="H59" s="78">
        <f t="shared" si="4"/>
        <v>0.86459378134403209</v>
      </c>
    </row>
    <row r="60" spans="1:8" x14ac:dyDescent="0.3">
      <c r="A60" s="16" t="s">
        <v>18</v>
      </c>
      <c r="B60" s="17" t="s">
        <v>19</v>
      </c>
      <c r="C60" s="72" t="s">
        <v>77</v>
      </c>
      <c r="D60" s="18">
        <v>16</v>
      </c>
      <c r="E60" s="18">
        <v>1</v>
      </c>
      <c r="F60" s="18">
        <v>16</v>
      </c>
      <c r="G60" s="52">
        <f t="shared" si="5"/>
        <v>0</v>
      </c>
      <c r="H60" s="76">
        <f t="shared" si="4"/>
        <v>0</v>
      </c>
    </row>
    <row r="61" spans="1:8" x14ac:dyDescent="0.3">
      <c r="A61" s="13"/>
      <c r="B61" s="14" t="s">
        <v>108</v>
      </c>
      <c r="C61" s="14">
        <v>7.5</v>
      </c>
      <c r="D61" s="15">
        <v>30</v>
      </c>
      <c r="E61" s="15">
        <v>0.5</v>
      </c>
      <c r="F61" s="15">
        <v>2</v>
      </c>
      <c r="G61" s="52">
        <f t="shared" si="5"/>
        <v>28</v>
      </c>
      <c r="H61" s="77">
        <f t="shared" si="4"/>
        <v>0.93333333333333335</v>
      </c>
    </row>
    <row r="62" spans="1:8" ht="15" thickBot="1" x14ac:dyDescent="0.35">
      <c r="A62" s="21"/>
      <c r="B62" s="22" t="s">
        <v>109</v>
      </c>
      <c r="C62" s="22">
        <v>2.2000000000000002</v>
      </c>
      <c r="D62" s="23">
        <v>8.8000000000000007</v>
      </c>
      <c r="E62" s="23">
        <v>0.5</v>
      </c>
      <c r="F62" s="23">
        <v>2</v>
      </c>
      <c r="G62" s="70">
        <f t="shared" si="5"/>
        <v>6.8000000000000007</v>
      </c>
      <c r="H62" s="75">
        <f t="shared" si="4"/>
        <v>0.77272727272727271</v>
      </c>
    </row>
    <row r="63" spans="1:8" s="1" customFormat="1" ht="15" thickBot="1" x14ac:dyDescent="0.35">
      <c r="A63" s="24" t="s">
        <v>6</v>
      </c>
      <c r="B63" s="25" t="s">
        <v>146</v>
      </c>
      <c r="C63" s="25"/>
      <c r="D63" s="26">
        <f>D60+D61+D62</f>
        <v>54.8</v>
      </c>
      <c r="E63" s="26"/>
      <c r="F63" s="26">
        <f>F60+F61+F62</f>
        <v>20</v>
      </c>
      <c r="G63" s="50">
        <f t="shared" si="5"/>
        <v>34.799999999999997</v>
      </c>
      <c r="H63" s="78">
        <f t="shared" si="4"/>
        <v>0.63503649635036497</v>
      </c>
    </row>
    <row r="64" spans="1:8" s="1" customFormat="1" x14ac:dyDescent="0.3">
      <c r="A64" s="31"/>
      <c r="B64" s="31"/>
      <c r="C64" s="31"/>
      <c r="D64" s="32"/>
      <c r="E64" s="32"/>
      <c r="F64" s="32"/>
      <c r="G64" s="32"/>
      <c r="H64" s="88"/>
    </row>
    <row r="65" spans="1:8" s="1" customFormat="1" x14ac:dyDescent="0.3">
      <c r="A65" s="31"/>
      <c r="B65" s="31"/>
      <c r="C65" s="31"/>
      <c r="D65" s="32"/>
      <c r="E65" s="32"/>
      <c r="F65" s="32"/>
      <c r="G65" s="31"/>
      <c r="H65" s="88"/>
    </row>
    <row r="66" spans="1:8" s="1" customFormat="1" x14ac:dyDescent="0.3">
      <c r="A66" s="31"/>
      <c r="B66" s="31"/>
      <c r="C66" s="31"/>
      <c r="D66" s="32"/>
      <c r="E66" s="32"/>
      <c r="F66" s="32"/>
      <c r="G66" s="31"/>
      <c r="H66" s="88"/>
    </row>
    <row r="67" spans="1:8" s="1" customFormat="1" ht="15" thickBot="1" x14ac:dyDescent="0.35">
      <c r="A67" s="31"/>
      <c r="B67" s="31"/>
      <c r="C67" s="31"/>
      <c r="D67" s="32"/>
      <c r="E67" s="32"/>
      <c r="F67" s="32"/>
      <c r="G67" s="31"/>
      <c r="H67" s="88"/>
    </row>
    <row r="68" spans="1:8" ht="15" thickBot="1" x14ac:dyDescent="0.35">
      <c r="A68" s="51" t="s">
        <v>20</v>
      </c>
      <c r="B68" s="67"/>
      <c r="C68" s="67"/>
      <c r="D68" s="68"/>
      <c r="E68" s="68"/>
      <c r="F68" s="68"/>
      <c r="G68" s="67"/>
      <c r="H68" s="124"/>
    </row>
    <row r="69" spans="1:8" x14ac:dyDescent="0.3">
      <c r="A69" s="16"/>
      <c r="B69" s="17" t="s">
        <v>168</v>
      </c>
      <c r="C69" s="17">
        <v>0.5</v>
      </c>
      <c r="D69" s="18">
        <v>5.5</v>
      </c>
      <c r="E69" s="52">
        <v>0.5</v>
      </c>
      <c r="F69" s="52">
        <v>5.5</v>
      </c>
      <c r="G69" s="52">
        <f>D69-F69</f>
        <v>0</v>
      </c>
      <c r="H69" s="76">
        <f t="shared" si="4"/>
        <v>0</v>
      </c>
    </row>
    <row r="70" spans="1:8" x14ac:dyDescent="0.3">
      <c r="A70" s="16"/>
      <c r="B70" s="17" t="s">
        <v>116</v>
      </c>
      <c r="C70" s="17">
        <v>2.2000000000000002</v>
      </c>
      <c r="D70" s="18">
        <v>6.6</v>
      </c>
      <c r="E70" s="52">
        <v>0.5</v>
      </c>
      <c r="F70" s="52">
        <v>1.5</v>
      </c>
      <c r="G70" s="52">
        <f>D70-F70</f>
        <v>5.0999999999999996</v>
      </c>
      <c r="H70" s="76">
        <f t="shared" si="4"/>
        <v>0.77272727272727271</v>
      </c>
    </row>
    <row r="71" spans="1:8" x14ac:dyDescent="0.3">
      <c r="A71" s="13"/>
      <c r="B71" s="14" t="s">
        <v>110</v>
      </c>
      <c r="C71" s="14">
        <v>2.2000000000000002</v>
      </c>
      <c r="D71" s="15">
        <v>2.2000000000000002</v>
      </c>
      <c r="E71" s="53">
        <v>0.5</v>
      </c>
      <c r="F71" s="53">
        <v>0.5</v>
      </c>
      <c r="G71" s="52">
        <f t="shared" ref="G71:G72" si="6">D71-F71</f>
        <v>1.7000000000000002</v>
      </c>
      <c r="H71" s="77">
        <f t="shared" si="4"/>
        <v>0.77272727272727271</v>
      </c>
    </row>
    <row r="72" spans="1:8" ht="15" thickBot="1" x14ac:dyDescent="0.35">
      <c r="A72" s="21"/>
      <c r="B72" s="22" t="s">
        <v>111</v>
      </c>
      <c r="C72" s="22">
        <v>2.2000000000000002</v>
      </c>
      <c r="D72" s="23">
        <v>6.6</v>
      </c>
      <c r="E72" s="54">
        <v>0.5</v>
      </c>
      <c r="F72" s="54">
        <v>1.5</v>
      </c>
      <c r="G72" s="52">
        <f t="shared" si="6"/>
        <v>5.0999999999999996</v>
      </c>
      <c r="H72" s="75">
        <f t="shared" si="4"/>
        <v>0.77272727272727271</v>
      </c>
    </row>
    <row r="73" spans="1:8" s="1" customFormat="1" ht="15" thickBot="1" x14ac:dyDescent="0.35">
      <c r="A73" s="24" t="s">
        <v>6</v>
      </c>
      <c r="B73" s="25" t="s">
        <v>147</v>
      </c>
      <c r="C73" s="25"/>
      <c r="D73" s="26">
        <f>D69+D70+D71+D72</f>
        <v>20.9</v>
      </c>
      <c r="E73" s="50"/>
      <c r="F73" s="50">
        <f>F69+F70+F71+F72</f>
        <v>9</v>
      </c>
      <c r="G73" s="50">
        <f>G69+G71+G72</f>
        <v>6.8</v>
      </c>
      <c r="H73" s="78">
        <f t="shared" si="4"/>
        <v>0.56937799043062198</v>
      </c>
    </row>
    <row r="74" spans="1:8" s="1" customFormat="1" x14ac:dyDescent="0.3">
      <c r="A74" s="31"/>
      <c r="B74" s="31"/>
      <c r="C74" s="31"/>
      <c r="D74" s="32"/>
      <c r="E74" s="32"/>
      <c r="F74" s="32"/>
      <c r="G74" s="32"/>
      <c r="H74" s="85"/>
    </row>
    <row r="75" spans="1:8" s="1" customFormat="1" ht="15" thickBot="1" x14ac:dyDescent="0.35">
      <c r="A75" s="9"/>
      <c r="B75" s="9"/>
      <c r="C75" s="9"/>
      <c r="D75" s="10"/>
      <c r="E75" s="10"/>
      <c r="F75" s="10"/>
      <c r="G75" s="9"/>
      <c r="H75" s="87"/>
    </row>
    <row r="76" spans="1:8" s="1" customFormat="1" ht="15" thickBot="1" x14ac:dyDescent="0.35">
      <c r="A76" s="51" t="s">
        <v>23</v>
      </c>
      <c r="B76" s="48"/>
      <c r="C76" s="48"/>
      <c r="D76" s="49"/>
      <c r="E76" s="49"/>
      <c r="F76" s="49"/>
      <c r="G76" s="48"/>
      <c r="H76" s="126"/>
    </row>
    <row r="77" spans="1:8" s="1" customFormat="1" x14ac:dyDescent="0.3">
      <c r="A77" s="145"/>
      <c r="B77" s="90" t="s">
        <v>166</v>
      </c>
      <c r="C77" s="91">
        <v>0.5</v>
      </c>
      <c r="D77" s="146">
        <v>3</v>
      </c>
      <c r="E77" s="146">
        <v>0.5</v>
      </c>
      <c r="F77" s="146">
        <v>3</v>
      </c>
      <c r="G77" s="146">
        <f>D77-F77</f>
        <v>0</v>
      </c>
      <c r="H77" s="81">
        <f t="shared" si="4"/>
        <v>0</v>
      </c>
    </row>
    <row r="78" spans="1:8" s="1" customFormat="1" ht="15" thickBot="1" x14ac:dyDescent="0.35">
      <c r="A78" s="147"/>
      <c r="B78" s="93" t="s">
        <v>165</v>
      </c>
      <c r="C78" s="94">
        <v>2.2000000000000002</v>
      </c>
      <c r="D78" s="102">
        <v>8.8000000000000007</v>
      </c>
      <c r="E78" s="102">
        <v>0.5</v>
      </c>
      <c r="F78" s="102">
        <v>2</v>
      </c>
      <c r="G78" s="102">
        <f>D78-F78</f>
        <v>6.8000000000000007</v>
      </c>
      <c r="H78" s="83">
        <f t="shared" si="4"/>
        <v>0.77272727272727271</v>
      </c>
    </row>
    <row r="79" spans="1:8" s="1" customFormat="1" ht="15" thickBot="1" x14ac:dyDescent="0.35">
      <c r="A79" s="24" t="s">
        <v>6</v>
      </c>
      <c r="B79" s="25" t="s">
        <v>148</v>
      </c>
      <c r="C79" s="25"/>
      <c r="D79" s="26">
        <f>D77+D78</f>
        <v>11.8</v>
      </c>
      <c r="E79" s="26"/>
      <c r="F79" s="26">
        <v>5</v>
      </c>
      <c r="G79" s="50">
        <f>D79-F79</f>
        <v>6.8000000000000007</v>
      </c>
      <c r="H79" s="78">
        <f t="shared" si="4"/>
        <v>0.57627118644067798</v>
      </c>
    </row>
    <row r="80" spans="1:8" s="1" customFormat="1" x14ac:dyDescent="0.3">
      <c r="A80" s="31"/>
      <c r="B80" s="31"/>
      <c r="C80" s="31"/>
      <c r="D80" s="32"/>
      <c r="E80" s="32"/>
      <c r="F80" s="32"/>
      <c r="G80" s="32"/>
      <c r="H80" s="85"/>
    </row>
    <row r="81" spans="1:8" s="1" customFormat="1" ht="15" thickBot="1" x14ac:dyDescent="0.35">
      <c r="A81" s="9"/>
      <c r="B81" s="9"/>
      <c r="C81" s="9"/>
      <c r="D81" s="10"/>
      <c r="E81" s="10"/>
      <c r="F81" s="10"/>
      <c r="G81" s="9"/>
      <c r="H81" s="87"/>
    </row>
    <row r="82" spans="1:8" ht="15" thickBot="1" x14ac:dyDescent="0.35">
      <c r="A82" s="51" t="s">
        <v>21</v>
      </c>
      <c r="B82" s="67"/>
      <c r="C82" s="67"/>
      <c r="D82" s="68"/>
      <c r="E82" s="68"/>
      <c r="F82" s="68"/>
      <c r="G82" s="67"/>
      <c r="H82" s="126"/>
    </row>
    <row r="83" spans="1:8" ht="15" thickBot="1" x14ac:dyDescent="0.35">
      <c r="A83" s="38" t="s">
        <v>22</v>
      </c>
      <c r="B83" s="39" t="s">
        <v>112</v>
      </c>
      <c r="C83" s="39">
        <v>2.2000000000000002</v>
      </c>
      <c r="D83" s="40">
        <v>17.600000000000001</v>
      </c>
      <c r="E83" s="40">
        <v>0.5</v>
      </c>
      <c r="F83" s="40">
        <v>4</v>
      </c>
      <c r="G83" s="66">
        <v>13.6</v>
      </c>
      <c r="H83" s="79">
        <f t="shared" ref="H83:H154" si="7">(D83-F83)/D83</f>
        <v>0.77272727272727271</v>
      </c>
    </row>
    <row r="84" spans="1:8" s="1" customFormat="1" ht="15" thickBot="1" x14ac:dyDescent="0.35">
      <c r="A84" s="24" t="s">
        <v>6</v>
      </c>
      <c r="B84" s="25" t="s">
        <v>149</v>
      </c>
      <c r="C84" s="25"/>
      <c r="D84" s="26">
        <v>17.600000000000001</v>
      </c>
      <c r="E84" s="26"/>
      <c r="F84" s="26">
        <v>4</v>
      </c>
      <c r="G84" s="50">
        <f>D84-F84</f>
        <v>13.600000000000001</v>
      </c>
      <c r="H84" s="78">
        <f t="shared" si="7"/>
        <v>0.77272727272727271</v>
      </c>
    </row>
    <row r="85" spans="1:8" s="1" customFormat="1" x14ac:dyDescent="0.3">
      <c r="A85" s="31"/>
      <c r="B85" s="31"/>
      <c r="C85" s="31"/>
      <c r="D85" s="32"/>
      <c r="E85" s="32"/>
      <c r="F85" s="32"/>
      <c r="G85" s="32"/>
      <c r="H85" s="85"/>
    </row>
    <row r="86" spans="1:8" s="1" customFormat="1" ht="15" thickBot="1" x14ac:dyDescent="0.35">
      <c r="A86" s="9"/>
      <c r="B86" s="9"/>
      <c r="C86" s="9"/>
      <c r="D86" s="10"/>
      <c r="E86" s="10"/>
      <c r="F86" s="10"/>
      <c r="G86" s="9"/>
      <c r="H86" s="87"/>
    </row>
    <row r="87" spans="1:8" ht="15" thickBot="1" x14ac:dyDescent="0.35">
      <c r="A87" s="11" t="s">
        <v>27</v>
      </c>
      <c r="B87" s="19"/>
      <c r="C87" s="19"/>
      <c r="D87" s="20"/>
      <c r="E87" s="20"/>
      <c r="F87" s="20"/>
      <c r="G87" s="19"/>
      <c r="H87" s="126"/>
    </row>
    <row r="88" spans="1:8" ht="15" thickBot="1" x14ac:dyDescent="0.35">
      <c r="A88" s="42" t="s">
        <v>28</v>
      </c>
      <c r="B88" s="39" t="s">
        <v>113</v>
      </c>
      <c r="C88" s="39">
        <v>2.2000000000000002</v>
      </c>
      <c r="D88" s="40">
        <v>26.4</v>
      </c>
      <c r="E88" s="40">
        <v>0.5</v>
      </c>
      <c r="F88" s="40">
        <v>6</v>
      </c>
      <c r="G88" s="70">
        <f>D88-F88</f>
        <v>20.399999999999999</v>
      </c>
      <c r="H88" s="79">
        <f t="shared" si="7"/>
        <v>0.77272727272727271</v>
      </c>
    </row>
    <row r="89" spans="1:8" s="1" customFormat="1" ht="15" thickBot="1" x14ac:dyDescent="0.35">
      <c r="A89" s="24" t="s">
        <v>6</v>
      </c>
      <c r="B89" s="25" t="s">
        <v>150</v>
      </c>
      <c r="C89" s="25"/>
      <c r="D89" s="26">
        <v>26.4</v>
      </c>
      <c r="E89" s="26"/>
      <c r="F89" s="26">
        <v>6</v>
      </c>
      <c r="G89" s="50">
        <f>D89-F89</f>
        <v>20.399999999999999</v>
      </c>
      <c r="H89" s="78">
        <f t="shared" si="7"/>
        <v>0.77272727272727271</v>
      </c>
    </row>
    <row r="90" spans="1:8" x14ac:dyDescent="0.3">
      <c r="A90" s="41" t="s">
        <v>29</v>
      </c>
      <c r="B90" s="17"/>
      <c r="C90" s="17"/>
      <c r="D90" s="18"/>
      <c r="E90" s="18"/>
      <c r="F90" s="18"/>
      <c r="G90" s="35"/>
      <c r="H90" s="76"/>
    </row>
    <row r="91" spans="1:8" ht="15" thickBot="1" x14ac:dyDescent="0.35">
      <c r="A91" s="43" t="s">
        <v>30</v>
      </c>
      <c r="B91" s="22" t="s">
        <v>114</v>
      </c>
      <c r="C91" s="74" t="s">
        <v>75</v>
      </c>
      <c r="D91" s="23">
        <v>56</v>
      </c>
      <c r="E91" s="23">
        <v>0.5</v>
      </c>
      <c r="F91" s="23">
        <v>4</v>
      </c>
      <c r="G91" s="54">
        <f>D91-F91</f>
        <v>52</v>
      </c>
      <c r="H91" s="75">
        <f t="shared" si="7"/>
        <v>0.9285714285714286</v>
      </c>
    </row>
    <row r="92" spans="1:8" s="1" customFormat="1" ht="15" thickBot="1" x14ac:dyDescent="0.35">
      <c r="A92" s="24" t="s">
        <v>6</v>
      </c>
      <c r="B92" s="25" t="s">
        <v>149</v>
      </c>
      <c r="C92" s="25"/>
      <c r="D92" s="26">
        <v>56</v>
      </c>
      <c r="E92" s="26"/>
      <c r="F92" s="26">
        <v>4</v>
      </c>
      <c r="G92" s="50">
        <f>D92-F92</f>
        <v>52</v>
      </c>
      <c r="H92" s="78">
        <f t="shared" si="7"/>
        <v>0.9285714285714286</v>
      </c>
    </row>
    <row r="93" spans="1:8" s="1" customFormat="1" x14ac:dyDescent="0.3">
      <c r="A93" s="103"/>
      <c r="B93" s="103"/>
      <c r="C93" s="103"/>
      <c r="D93" s="104"/>
      <c r="E93" s="104"/>
      <c r="F93" s="104"/>
      <c r="G93" s="104"/>
      <c r="H93" s="105"/>
    </row>
    <row r="94" spans="1:8" s="1" customFormat="1" x14ac:dyDescent="0.3">
      <c r="A94" s="31"/>
      <c r="B94" s="31"/>
      <c r="C94" s="31"/>
      <c r="D94" s="32"/>
      <c r="E94" s="32"/>
      <c r="F94" s="32"/>
      <c r="G94" s="32"/>
      <c r="H94" s="106"/>
    </row>
    <row r="95" spans="1:8" s="1" customFormat="1" x14ac:dyDescent="0.3">
      <c r="A95" s="31"/>
      <c r="B95" s="31"/>
      <c r="C95" s="31"/>
      <c r="D95" s="32"/>
      <c r="E95" s="32"/>
      <c r="F95" s="32"/>
      <c r="G95" s="32"/>
      <c r="H95" s="106"/>
    </row>
    <row r="96" spans="1:8" s="1" customFormat="1" x14ac:dyDescent="0.3">
      <c r="A96" s="31"/>
      <c r="B96" s="31"/>
      <c r="C96" s="31"/>
      <c r="D96" s="32"/>
      <c r="E96" s="32"/>
      <c r="F96" s="32"/>
      <c r="G96" s="32"/>
      <c r="H96" s="106"/>
    </row>
    <row r="97" spans="1:8" s="1" customFormat="1" ht="15" thickBot="1" x14ac:dyDescent="0.35">
      <c r="A97" s="31"/>
      <c r="B97" s="31"/>
      <c r="C97" s="31"/>
      <c r="D97" s="32"/>
      <c r="E97" s="32"/>
      <c r="F97" s="32"/>
      <c r="G97" s="32"/>
      <c r="H97" s="106"/>
    </row>
    <row r="98" spans="1:8" s="1" customFormat="1" ht="15" thickBot="1" x14ac:dyDescent="0.35">
      <c r="A98" s="51" t="s">
        <v>136</v>
      </c>
      <c r="B98" s="48"/>
      <c r="C98" s="48"/>
      <c r="D98" s="49"/>
      <c r="E98" s="49"/>
      <c r="F98" s="49"/>
      <c r="G98" s="49"/>
      <c r="H98" s="124"/>
    </row>
    <row r="99" spans="1:8" x14ac:dyDescent="0.3">
      <c r="A99" s="98" t="s">
        <v>31</v>
      </c>
      <c r="B99" s="90" t="s">
        <v>115</v>
      </c>
      <c r="C99" s="90">
        <v>2.2000000000000002</v>
      </c>
      <c r="D99" s="80">
        <v>8.8000000000000007</v>
      </c>
      <c r="E99" s="80">
        <v>0.5</v>
      </c>
      <c r="F99" s="80">
        <v>2</v>
      </c>
      <c r="G99" s="80">
        <f>D99-F99</f>
        <v>6.8000000000000007</v>
      </c>
      <c r="H99" s="81">
        <f t="shared" si="7"/>
        <v>0.77272727272727271</v>
      </c>
    </row>
    <row r="100" spans="1:8" x14ac:dyDescent="0.3">
      <c r="A100" s="33"/>
      <c r="B100" s="14" t="s">
        <v>163</v>
      </c>
      <c r="C100" s="14">
        <v>7.5</v>
      </c>
      <c r="D100" s="15">
        <v>90</v>
      </c>
      <c r="E100" s="15">
        <v>0.5</v>
      </c>
      <c r="F100" s="15">
        <v>6</v>
      </c>
      <c r="G100" s="15">
        <f t="shared" ref="G100:G105" si="8">D100-F100</f>
        <v>84</v>
      </c>
      <c r="H100" s="77">
        <f t="shared" si="7"/>
        <v>0.93333333333333335</v>
      </c>
    </row>
    <row r="101" spans="1:8" x14ac:dyDescent="0.3">
      <c r="A101" s="43"/>
      <c r="B101" s="22" t="s">
        <v>164</v>
      </c>
      <c r="C101" s="22">
        <v>7.5</v>
      </c>
      <c r="D101" s="23">
        <v>7.5</v>
      </c>
      <c r="E101" s="23">
        <v>1</v>
      </c>
      <c r="F101" s="23">
        <v>1</v>
      </c>
      <c r="G101" s="23">
        <f t="shared" si="8"/>
        <v>6.5</v>
      </c>
      <c r="H101" s="75">
        <f t="shared" si="7"/>
        <v>0.8666666666666667</v>
      </c>
    </row>
    <row r="102" spans="1:8" ht="15" thickBot="1" x14ac:dyDescent="0.35">
      <c r="A102" s="99"/>
      <c r="B102" s="93" t="s">
        <v>82</v>
      </c>
      <c r="C102" s="94" t="s">
        <v>77</v>
      </c>
      <c r="D102" s="82">
        <v>6</v>
      </c>
      <c r="E102" s="82">
        <v>1</v>
      </c>
      <c r="F102" s="82">
        <v>6</v>
      </c>
      <c r="G102" s="82">
        <f t="shared" si="8"/>
        <v>0</v>
      </c>
      <c r="H102" s="83">
        <f t="shared" si="7"/>
        <v>0</v>
      </c>
    </row>
    <row r="103" spans="1:8" s="1" customFormat="1" ht="15" thickBot="1" x14ac:dyDescent="0.35">
      <c r="A103" s="24" t="s">
        <v>6</v>
      </c>
      <c r="B103" s="25" t="s">
        <v>151</v>
      </c>
      <c r="C103" s="25"/>
      <c r="D103" s="26">
        <f>D99+D100+D101+D102</f>
        <v>112.3</v>
      </c>
      <c r="E103" s="26"/>
      <c r="F103" s="26">
        <f>F99+F100+F101+F102</f>
        <v>15</v>
      </c>
      <c r="G103" s="50">
        <f>G99+G100+G102</f>
        <v>90.8</v>
      </c>
      <c r="H103" s="78">
        <f t="shared" si="7"/>
        <v>0.86642920747996433</v>
      </c>
    </row>
    <row r="104" spans="1:8" x14ac:dyDescent="0.3">
      <c r="A104" s="98" t="s">
        <v>32</v>
      </c>
      <c r="B104" s="90" t="s">
        <v>167</v>
      </c>
      <c r="C104" s="90">
        <v>7.5</v>
      </c>
      <c r="D104" s="80">
        <v>15</v>
      </c>
      <c r="E104" s="80">
        <v>0.5</v>
      </c>
      <c r="F104" s="80">
        <v>1</v>
      </c>
      <c r="G104" s="23">
        <f t="shared" si="8"/>
        <v>14</v>
      </c>
      <c r="H104" s="81">
        <f t="shared" si="7"/>
        <v>0.93333333333333335</v>
      </c>
    </row>
    <row r="105" spans="1:8" ht="15" thickBot="1" x14ac:dyDescent="0.35">
      <c r="A105" s="99"/>
      <c r="B105" s="93" t="s">
        <v>90</v>
      </c>
      <c r="C105" s="94" t="s">
        <v>77</v>
      </c>
      <c r="D105" s="82">
        <v>18</v>
      </c>
      <c r="E105" s="82">
        <v>1</v>
      </c>
      <c r="F105" s="82">
        <v>18</v>
      </c>
      <c r="G105" s="82">
        <f t="shared" si="8"/>
        <v>0</v>
      </c>
      <c r="H105" s="83">
        <f t="shared" si="7"/>
        <v>0</v>
      </c>
    </row>
    <row r="106" spans="1:8" s="1" customFormat="1" ht="15" thickBot="1" x14ac:dyDescent="0.35">
      <c r="A106" s="24" t="s">
        <v>6</v>
      </c>
      <c r="B106" s="25" t="s">
        <v>152</v>
      </c>
      <c r="C106" s="25"/>
      <c r="D106" s="26">
        <v>33</v>
      </c>
      <c r="E106" s="26"/>
      <c r="F106" s="26">
        <v>19</v>
      </c>
      <c r="G106" s="50">
        <f>D106-F106</f>
        <v>14</v>
      </c>
      <c r="H106" s="78">
        <f t="shared" si="7"/>
        <v>0.42424242424242425</v>
      </c>
    </row>
    <row r="107" spans="1:8" s="1" customFormat="1" x14ac:dyDescent="0.3">
      <c r="A107" s="31"/>
      <c r="B107" s="31"/>
      <c r="C107" s="31"/>
      <c r="D107" s="32"/>
      <c r="E107" s="32"/>
      <c r="F107" s="32"/>
      <c r="G107" s="32"/>
      <c r="H107" s="106"/>
    </row>
    <row r="108" spans="1:8" s="1" customFormat="1" ht="15" thickBot="1" x14ac:dyDescent="0.35">
      <c r="A108" s="31"/>
      <c r="B108" s="31"/>
      <c r="C108" s="31"/>
      <c r="D108" s="32"/>
      <c r="E108" s="32"/>
      <c r="F108" s="32"/>
      <c r="G108" s="32"/>
      <c r="H108" s="106"/>
    </row>
    <row r="109" spans="1:8" s="1" customFormat="1" ht="15" thickBot="1" x14ac:dyDescent="0.35">
      <c r="A109" s="11" t="s">
        <v>33</v>
      </c>
      <c r="B109" s="27"/>
      <c r="C109" s="27"/>
      <c r="D109" s="28"/>
      <c r="E109" s="28"/>
      <c r="F109" s="28"/>
      <c r="G109" s="27"/>
      <c r="H109" s="126"/>
    </row>
    <row r="110" spans="1:8" s="2" customFormat="1" x14ac:dyDescent="0.3">
      <c r="A110" s="41" t="s">
        <v>34</v>
      </c>
      <c r="B110" s="17" t="s">
        <v>116</v>
      </c>
      <c r="C110" s="34">
        <v>2.2000000000000002</v>
      </c>
      <c r="D110" s="45">
        <v>6.6</v>
      </c>
      <c r="E110" s="45">
        <v>0.5</v>
      </c>
      <c r="F110" s="45">
        <v>1.5</v>
      </c>
      <c r="G110" s="100">
        <f>D110-F110</f>
        <v>5.0999999999999996</v>
      </c>
      <c r="H110" s="76">
        <f t="shared" si="7"/>
        <v>0.77272727272727271</v>
      </c>
    </row>
    <row r="111" spans="1:8" s="2" customFormat="1" x14ac:dyDescent="0.3">
      <c r="A111" s="42"/>
      <c r="B111" s="39" t="s">
        <v>86</v>
      </c>
      <c r="C111" s="37">
        <v>0.5</v>
      </c>
      <c r="D111" s="47">
        <v>2</v>
      </c>
      <c r="E111" s="47">
        <v>0.5</v>
      </c>
      <c r="F111" s="47">
        <v>2</v>
      </c>
      <c r="G111" s="100">
        <f t="shared" ref="G111:G112" si="9">D111-F111</f>
        <v>0</v>
      </c>
      <c r="H111" s="76">
        <f t="shared" si="7"/>
        <v>0</v>
      </c>
    </row>
    <row r="112" spans="1:8" s="2" customFormat="1" x14ac:dyDescent="0.3">
      <c r="A112" s="33"/>
      <c r="B112" s="14" t="s">
        <v>117</v>
      </c>
      <c r="C112" s="140">
        <v>5</v>
      </c>
      <c r="D112" s="44">
        <v>5</v>
      </c>
      <c r="E112" s="44">
        <v>0.5</v>
      </c>
      <c r="F112" s="44">
        <v>0.5</v>
      </c>
      <c r="G112" s="44">
        <f t="shared" si="9"/>
        <v>4.5</v>
      </c>
      <c r="H112" s="77">
        <f t="shared" si="7"/>
        <v>0.9</v>
      </c>
    </row>
    <row r="113" spans="1:8" s="2" customFormat="1" ht="15" thickBot="1" x14ac:dyDescent="0.35">
      <c r="A113" s="99"/>
      <c r="B113" s="93" t="s">
        <v>158</v>
      </c>
      <c r="C113" s="141">
        <v>2.5</v>
      </c>
      <c r="D113" s="102">
        <v>125</v>
      </c>
      <c r="E113" s="102">
        <v>1.5</v>
      </c>
      <c r="F113" s="102">
        <v>75</v>
      </c>
      <c r="G113" s="102">
        <f>D113-F113</f>
        <v>50</v>
      </c>
      <c r="H113" s="83">
        <f t="shared" si="7"/>
        <v>0.4</v>
      </c>
    </row>
    <row r="114" spans="1:8" s="1" customFormat="1" ht="15" thickBot="1" x14ac:dyDescent="0.35">
      <c r="A114" s="24" t="s">
        <v>6</v>
      </c>
      <c r="B114" s="25" t="s">
        <v>160</v>
      </c>
      <c r="C114" s="25"/>
      <c r="D114" s="26">
        <f>D110+D111+D112+D113</f>
        <v>138.6</v>
      </c>
      <c r="E114" s="26"/>
      <c r="F114" s="26">
        <f>F110+F111+F112+F113</f>
        <v>79</v>
      </c>
      <c r="G114" s="50">
        <f>D114-F114</f>
        <v>59.599999999999994</v>
      </c>
      <c r="H114" s="78">
        <f t="shared" si="7"/>
        <v>0.43001443001443002</v>
      </c>
    </row>
    <row r="115" spans="1:8" s="2" customFormat="1" ht="15" thickBot="1" x14ac:dyDescent="0.35">
      <c r="A115" s="42" t="s">
        <v>36</v>
      </c>
      <c r="B115" s="39" t="s">
        <v>118</v>
      </c>
      <c r="C115" s="37">
        <v>2.2000000000000002</v>
      </c>
      <c r="D115" s="47">
        <v>2.2000000000000002</v>
      </c>
      <c r="E115" s="47">
        <v>0.5</v>
      </c>
      <c r="F115" s="47">
        <v>0.5</v>
      </c>
      <c r="G115" s="101">
        <f>D115-F115</f>
        <v>1.7000000000000002</v>
      </c>
      <c r="H115" s="79">
        <f t="shared" si="7"/>
        <v>0.77272727272727271</v>
      </c>
    </row>
    <row r="116" spans="1:8" s="1" customFormat="1" ht="15" thickBot="1" x14ac:dyDescent="0.35">
      <c r="A116" s="24" t="s">
        <v>6</v>
      </c>
      <c r="B116" s="25" t="s">
        <v>153</v>
      </c>
      <c r="C116" s="25"/>
      <c r="D116" s="26">
        <v>2.2000000000000002</v>
      </c>
      <c r="E116" s="26"/>
      <c r="F116" s="26">
        <v>0.5</v>
      </c>
      <c r="G116" s="50">
        <f>D116-F116</f>
        <v>1.7000000000000002</v>
      </c>
      <c r="H116" s="78">
        <f t="shared" si="7"/>
        <v>0.77272727272727271</v>
      </c>
    </row>
    <row r="117" spans="1:8" s="2" customFormat="1" x14ac:dyDescent="0.3">
      <c r="A117" s="41" t="s">
        <v>37</v>
      </c>
      <c r="B117" s="17" t="s">
        <v>119</v>
      </c>
      <c r="C117" s="72" t="s">
        <v>75</v>
      </c>
      <c r="D117" s="45">
        <v>7</v>
      </c>
      <c r="E117" s="45">
        <v>0.5</v>
      </c>
      <c r="F117" s="45">
        <v>0.5</v>
      </c>
      <c r="G117" s="100">
        <f>D117-F117</f>
        <v>6.5</v>
      </c>
      <c r="H117" s="76">
        <f t="shared" si="7"/>
        <v>0.9285714285714286</v>
      </c>
    </row>
    <row r="118" spans="1:8" s="2" customFormat="1" x14ac:dyDescent="0.3">
      <c r="A118" s="33"/>
      <c r="B118" s="14" t="s">
        <v>84</v>
      </c>
      <c r="C118" s="71" t="s">
        <v>75</v>
      </c>
      <c r="D118" s="44">
        <v>7</v>
      </c>
      <c r="E118" s="44">
        <v>7</v>
      </c>
      <c r="F118" s="44">
        <v>7</v>
      </c>
      <c r="G118" s="100">
        <f t="shared" ref="G118:G119" si="10">D118-F118</f>
        <v>0</v>
      </c>
      <c r="H118" s="77">
        <f t="shared" si="7"/>
        <v>0</v>
      </c>
    </row>
    <row r="119" spans="1:8" s="2" customFormat="1" ht="15" thickBot="1" x14ac:dyDescent="0.35">
      <c r="A119" s="43"/>
      <c r="B119" s="22" t="s">
        <v>85</v>
      </c>
      <c r="C119" s="74" t="s">
        <v>75</v>
      </c>
      <c r="D119" s="46">
        <v>7</v>
      </c>
      <c r="E119" s="46">
        <v>7</v>
      </c>
      <c r="F119" s="46">
        <v>7</v>
      </c>
      <c r="G119" s="100">
        <f t="shared" si="10"/>
        <v>0</v>
      </c>
      <c r="H119" s="75">
        <f t="shared" si="7"/>
        <v>0</v>
      </c>
    </row>
    <row r="120" spans="1:8" s="1" customFormat="1" ht="15" thickBot="1" x14ac:dyDescent="0.35">
      <c r="A120" s="24" t="s">
        <v>6</v>
      </c>
      <c r="B120" s="25" t="s">
        <v>140</v>
      </c>
      <c r="C120" s="25"/>
      <c r="D120" s="26">
        <f>D117+D118+D119</f>
        <v>21</v>
      </c>
      <c r="E120" s="26"/>
      <c r="F120" s="26">
        <v>14.5</v>
      </c>
      <c r="G120" s="50">
        <f>D120-F120</f>
        <v>6.5</v>
      </c>
      <c r="H120" s="78">
        <f t="shared" si="7"/>
        <v>0.30952380952380953</v>
      </c>
    </row>
    <row r="121" spans="1:8" s="2" customFormat="1" x14ac:dyDescent="0.3">
      <c r="A121" s="41" t="s">
        <v>38</v>
      </c>
      <c r="B121" s="17" t="s">
        <v>120</v>
      </c>
      <c r="C121" s="72" t="s">
        <v>76</v>
      </c>
      <c r="D121" s="45">
        <v>5</v>
      </c>
      <c r="E121" s="45">
        <v>0.5</v>
      </c>
      <c r="F121" s="45">
        <v>0.5</v>
      </c>
      <c r="G121" s="100">
        <f>D121-F121</f>
        <v>4.5</v>
      </c>
      <c r="H121" s="76">
        <f t="shared" si="7"/>
        <v>0.9</v>
      </c>
    </row>
    <row r="122" spans="1:8" s="2" customFormat="1" x14ac:dyDescent="0.3">
      <c r="A122" s="13"/>
      <c r="B122" s="14" t="s">
        <v>121</v>
      </c>
      <c r="C122" s="14">
        <v>2.5</v>
      </c>
      <c r="D122" s="44">
        <v>5</v>
      </c>
      <c r="E122" s="44">
        <v>1.5</v>
      </c>
      <c r="F122" s="44">
        <v>3</v>
      </c>
      <c r="G122" s="100">
        <f t="shared" ref="G122:G123" si="11">D122-F122</f>
        <v>2</v>
      </c>
      <c r="H122" s="77">
        <f t="shared" si="7"/>
        <v>0.4</v>
      </c>
    </row>
    <row r="123" spans="1:8" s="2" customFormat="1" ht="15" thickBot="1" x14ac:dyDescent="0.35">
      <c r="A123" s="21"/>
      <c r="B123" s="22" t="s">
        <v>159</v>
      </c>
      <c r="C123" s="74" t="s">
        <v>75</v>
      </c>
      <c r="D123" s="46">
        <v>7</v>
      </c>
      <c r="E123" s="46">
        <v>1.5</v>
      </c>
      <c r="F123" s="46">
        <v>1.53</v>
      </c>
      <c r="G123" s="100">
        <f t="shared" si="11"/>
        <v>5.47</v>
      </c>
      <c r="H123" s="75">
        <f t="shared" si="7"/>
        <v>0.78142857142857136</v>
      </c>
    </row>
    <row r="124" spans="1:8" s="1" customFormat="1" ht="15" thickBot="1" x14ac:dyDescent="0.35">
      <c r="A124" s="24" t="s">
        <v>6</v>
      </c>
      <c r="B124" s="25" t="s">
        <v>154</v>
      </c>
      <c r="C124" s="25"/>
      <c r="D124" s="26">
        <f>D121+D122+D123</f>
        <v>17</v>
      </c>
      <c r="E124" s="26"/>
      <c r="F124" s="26">
        <f>F121+F122+F123</f>
        <v>5.03</v>
      </c>
      <c r="G124" s="50">
        <f>D124-F124</f>
        <v>11.969999999999999</v>
      </c>
      <c r="H124" s="78">
        <f t="shared" si="7"/>
        <v>0.70411764705882351</v>
      </c>
    </row>
    <row r="125" spans="1:8" s="2" customFormat="1" ht="15" thickBot="1" x14ac:dyDescent="0.35">
      <c r="A125" s="42" t="s">
        <v>35</v>
      </c>
      <c r="B125" s="39" t="s">
        <v>123</v>
      </c>
      <c r="C125" s="37">
        <v>2.2000000000000002</v>
      </c>
      <c r="D125" s="47">
        <v>2.2000000000000002</v>
      </c>
      <c r="E125" s="47">
        <v>0.5</v>
      </c>
      <c r="F125" s="47">
        <v>0.5</v>
      </c>
      <c r="G125" s="101">
        <f>D125-F125</f>
        <v>1.7000000000000002</v>
      </c>
      <c r="H125" s="79">
        <f t="shared" si="7"/>
        <v>0.77272727272727271</v>
      </c>
    </row>
    <row r="126" spans="1:8" s="2" customFormat="1" ht="15" thickBot="1" x14ac:dyDescent="0.35">
      <c r="A126" s="24" t="s">
        <v>6</v>
      </c>
      <c r="B126" s="25" t="s">
        <v>153</v>
      </c>
      <c r="C126" s="25"/>
      <c r="D126" s="26">
        <v>2.2000000000000002</v>
      </c>
      <c r="E126" s="26"/>
      <c r="F126" s="26">
        <v>0.5</v>
      </c>
      <c r="G126" s="50">
        <f>D126-F126</f>
        <v>1.7000000000000002</v>
      </c>
      <c r="H126" s="78">
        <f t="shared" si="7"/>
        <v>0.77272727272727271</v>
      </c>
    </row>
    <row r="127" spans="1:8" s="2" customFormat="1" ht="15" thickBot="1" x14ac:dyDescent="0.35">
      <c r="A127" s="103"/>
      <c r="B127" s="103"/>
      <c r="C127" s="103"/>
      <c r="D127" s="104"/>
      <c r="E127" s="104"/>
      <c r="F127" s="104"/>
      <c r="G127" s="104"/>
      <c r="H127" s="105"/>
    </row>
    <row r="128" spans="1:8" s="2" customFormat="1" ht="15" thickBot="1" x14ac:dyDescent="0.35">
      <c r="A128" s="123" t="s">
        <v>137</v>
      </c>
      <c r="B128" s="48"/>
      <c r="C128" s="48"/>
      <c r="D128" s="49"/>
      <c r="E128" s="49"/>
      <c r="F128" s="49"/>
      <c r="G128" s="49"/>
      <c r="H128" s="108"/>
    </row>
    <row r="129" spans="1:8" s="1" customFormat="1" x14ac:dyDescent="0.3">
      <c r="A129" s="16" t="s">
        <v>88</v>
      </c>
      <c r="B129" s="34"/>
      <c r="C129" s="34"/>
      <c r="D129" s="45"/>
      <c r="E129" s="45"/>
      <c r="F129" s="45"/>
      <c r="G129" s="69"/>
      <c r="H129" s="76"/>
    </row>
    <row r="130" spans="1:8" s="1" customFormat="1" x14ac:dyDescent="0.3">
      <c r="A130" s="38" t="s">
        <v>87</v>
      </c>
      <c r="B130" s="39" t="s">
        <v>124</v>
      </c>
      <c r="C130" s="37">
        <v>2.2000000000000002</v>
      </c>
      <c r="D130" s="47">
        <v>4.4000000000000004</v>
      </c>
      <c r="E130" s="47">
        <v>0.5</v>
      </c>
      <c r="F130" s="47">
        <v>1</v>
      </c>
      <c r="G130" s="44">
        <f t="shared" ref="G130:G137" si="12">D130-F130</f>
        <v>3.4000000000000004</v>
      </c>
      <c r="H130" s="76">
        <f t="shared" si="7"/>
        <v>0.77272727272727271</v>
      </c>
    </row>
    <row r="131" spans="1:8" s="2" customFormat="1" ht="15" thickBot="1" x14ac:dyDescent="0.35">
      <c r="A131" s="21"/>
      <c r="B131" s="22" t="s">
        <v>125</v>
      </c>
      <c r="C131" s="22">
        <v>2.5</v>
      </c>
      <c r="D131" s="46">
        <v>45</v>
      </c>
      <c r="E131" s="46">
        <v>1.5</v>
      </c>
      <c r="F131" s="46">
        <v>27</v>
      </c>
      <c r="G131" s="101">
        <f t="shared" si="12"/>
        <v>18</v>
      </c>
      <c r="H131" s="79">
        <f t="shared" si="7"/>
        <v>0.4</v>
      </c>
    </row>
    <row r="132" spans="1:8" s="1" customFormat="1" ht="15" thickBot="1" x14ac:dyDescent="0.35">
      <c r="A132" s="24" t="s">
        <v>6</v>
      </c>
      <c r="B132" s="25" t="s">
        <v>152</v>
      </c>
      <c r="C132" s="25"/>
      <c r="D132" s="26">
        <f>D130+D131</f>
        <v>49.4</v>
      </c>
      <c r="E132" s="26"/>
      <c r="F132" s="26">
        <f>F130+F131</f>
        <v>28</v>
      </c>
      <c r="G132" s="50">
        <f t="shared" si="12"/>
        <v>21.4</v>
      </c>
      <c r="H132" s="78">
        <f t="shared" si="7"/>
        <v>0.4331983805668016</v>
      </c>
    </row>
    <row r="133" spans="1:8" s="2" customFormat="1" ht="15" thickBot="1" x14ac:dyDescent="0.35">
      <c r="A133" s="42" t="s">
        <v>39</v>
      </c>
      <c r="B133" s="39" t="s">
        <v>126</v>
      </c>
      <c r="C133" s="37">
        <v>2.2000000000000002</v>
      </c>
      <c r="D133" s="47">
        <v>11</v>
      </c>
      <c r="E133" s="47">
        <v>0.5</v>
      </c>
      <c r="F133" s="47">
        <v>2.5</v>
      </c>
      <c r="G133" s="101">
        <f t="shared" si="12"/>
        <v>8.5</v>
      </c>
      <c r="H133" s="79">
        <f t="shared" si="7"/>
        <v>0.77272727272727271</v>
      </c>
    </row>
    <row r="134" spans="1:8" s="2" customFormat="1" ht="15" thickBot="1" x14ac:dyDescent="0.35">
      <c r="A134" s="24" t="s">
        <v>6</v>
      </c>
      <c r="B134" s="25" t="s">
        <v>139</v>
      </c>
      <c r="C134" s="25"/>
      <c r="D134" s="26">
        <v>11</v>
      </c>
      <c r="E134" s="26"/>
      <c r="F134" s="26">
        <v>2.5</v>
      </c>
      <c r="G134" s="50">
        <f t="shared" si="12"/>
        <v>8.5</v>
      </c>
      <c r="H134" s="78">
        <f t="shared" si="7"/>
        <v>0.77272727272727271</v>
      </c>
    </row>
    <row r="135" spans="1:8" s="2" customFormat="1" x14ac:dyDescent="0.3">
      <c r="A135" s="41" t="s">
        <v>40</v>
      </c>
      <c r="B135" s="17" t="s">
        <v>95</v>
      </c>
      <c r="C135" s="34">
        <v>2.2000000000000002</v>
      </c>
      <c r="D135" s="45">
        <v>8.8000000000000007</v>
      </c>
      <c r="E135" s="45">
        <v>0.5</v>
      </c>
      <c r="F135" s="45">
        <v>2</v>
      </c>
      <c r="G135" s="45">
        <f t="shared" si="12"/>
        <v>6.8000000000000007</v>
      </c>
      <c r="H135" s="76">
        <f t="shared" si="7"/>
        <v>0.77272727272727271</v>
      </c>
    </row>
    <row r="136" spans="1:8" s="2" customFormat="1" ht="15" thickBot="1" x14ac:dyDescent="0.35">
      <c r="A136" s="99"/>
      <c r="B136" s="93" t="s">
        <v>122</v>
      </c>
      <c r="C136" s="94" t="s">
        <v>76</v>
      </c>
      <c r="D136" s="102">
        <v>5</v>
      </c>
      <c r="E136" s="102">
        <v>0.5</v>
      </c>
      <c r="F136" s="102">
        <v>0.5</v>
      </c>
      <c r="G136" s="102">
        <f t="shared" si="12"/>
        <v>4.5</v>
      </c>
      <c r="H136" s="83">
        <f t="shared" si="7"/>
        <v>0.9</v>
      </c>
    </row>
    <row r="137" spans="1:8" s="2" customFormat="1" ht="15" thickBot="1" x14ac:dyDescent="0.35">
      <c r="A137" s="24" t="s">
        <v>6</v>
      </c>
      <c r="B137" s="25" t="s">
        <v>139</v>
      </c>
      <c r="C137" s="25"/>
      <c r="D137" s="26">
        <f>D135+D136</f>
        <v>13.8</v>
      </c>
      <c r="E137" s="26"/>
      <c r="F137" s="26">
        <v>2.5</v>
      </c>
      <c r="G137" s="50">
        <f t="shared" si="12"/>
        <v>11.3</v>
      </c>
      <c r="H137" s="78">
        <f t="shared" si="7"/>
        <v>0.8188405797101449</v>
      </c>
    </row>
    <row r="138" spans="1:8" s="2" customFormat="1" x14ac:dyDescent="0.3">
      <c r="A138" s="132" t="s">
        <v>170</v>
      </c>
      <c r="B138" s="133" t="s">
        <v>127</v>
      </c>
      <c r="C138" s="134">
        <v>2.5</v>
      </c>
      <c r="D138" s="135">
        <v>105</v>
      </c>
      <c r="E138" s="135">
        <v>1.5</v>
      </c>
      <c r="F138" s="135">
        <v>63</v>
      </c>
      <c r="G138" s="135">
        <f t="shared" ref="G138:G143" si="13">D138-F138</f>
        <v>42</v>
      </c>
      <c r="H138" s="81">
        <f>(D138-F138)/D138</f>
        <v>0.4</v>
      </c>
    </row>
    <row r="139" spans="1:8" s="2" customFormat="1" ht="15" thickBot="1" x14ac:dyDescent="0.35">
      <c r="A139" s="136"/>
      <c r="B139" s="137" t="s">
        <v>93</v>
      </c>
      <c r="C139" s="138">
        <v>2.5</v>
      </c>
      <c r="D139" s="139">
        <v>37.5</v>
      </c>
      <c r="E139" s="139">
        <v>1.5</v>
      </c>
      <c r="F139" s="139">
        <v>22.5</v>
      </c>
      <c r="G139" s="139">
        <f>D139-F139</f>
        <v>15</v>
      </c>
      <c r="H139" s="83">
        <f>(D139-F139)/D139</f>
        <v>0.4</v>
      </c>
    </row>
    <row r="140" spans="1:8" s="2" customFormat="1" ht="15" thickBot="1" x14ac:dyDescent="0.35">
      <c r="A140" s="12" t="s">
        <v>48</v>
      </c>
      <c r="B140" s="29" t="s">
        <v>155</v>
      </c>
      <c r="C140" s="29"/>
      <c r="D140" s="30">
        <f>D138+D139</f>
        <v>142.5</v>
      </c>
      <c r="E140" s="30"/>
      <c r="F140" s="30">
        <f>F138+F139</f>
        <v>85.5</v>
      </c>
      <c r="G140" s="30">
        <f t="shared" si="13"/>
        <v>57</v>
      </c>
      <c r="H140" s="78">
        <f t="shared" si="7"/>
        <v>0.4</v>
      </c>
    </row>
    <row r="141" spans="1:8" s="1" customFormat="1" x14ac:dyDescent="0.3">
      <c r="A141" s="41" t="s">
        <v>41</v>
      </c>
      <c r="B141" s="17" t="s">
        <v>123</v>
      </c>
      <c r="C141" s="34">
        <v>2.2000000000000002</v>
      </c>
      <c r="D141" s="45">
        <v>2.2000000000000002</v>
      </c>
      <c r="E141" s="45">
        <v>0.5</v>
      </c>
      <c r="F141" s="45">
        <v>0.5</v>
      </c>
      <c r="G141" s="100">
        <f t="shared" si="13"/>
        <v>1.7000000000000002</v>
      </c>
      <c r="H141" s="76">
        <f t="shared" si="7"/>
        <v>0.77272727272727271</v>
      </c>
    </row>
    <row r="142" spans="1:8" s="2" customFormat="1" ht="15" thickBot="1" x14ac:dyDescent="0.35">
      <c r="A142" s="43"/>
      <c r="B142" s="22" t="s">
        <v>128</v>
      </c>
      <c r="C142" s="22">
        <v>2.5</v>
      </c>
      <c r="D142" s="46">
        <v>15</v>
      </c>
      <c r="E142" s="46">
        <v>1.5</v>
      </c>
      <c r="F142" s="46">
        <v>9</v>
      </c>
      <c r="G142" s="100">
        <f t="shared" si="13"/>
        <v>6</v>
      </c>
      <c r="H142" s="75">
        <f t="shared" si="7"/>
        <v>0.4</v>
      </c>
    </row>
    <row r="143" spans="1:8" s="2" customFormat="1" ht="15" thickBot="1" x14ac:dyDescent="0.35">
      <c r="A143" s="24" t="s">
        <v>6</v>
      </c>
      <c r="B143" s="25" t="s">
        <v>156</v>
      </c>
      <c r="C143" s="25"/>
      <c r="D143" s="26">
        <f>D141+D142</f>
        <v>17.2</v>
      </c>
      <c r="E143" s="26"/>
      <c r="F143" s="26">
        <f>F141+F142</f>
        <v>9.5</v>
      </c>
      <c r="G143" s="50">
        <f t="shared" si="13"/>
        <v>7.6999999999999993</v>
      </c>
      <c r="H143" s="78">
        <f t="shared" si="7"/>
        <v>0.44767441860465113</v>
      </c>
    </row>
    <row r="144" spans="1:8" s="6" customFormat="1" ht="15.6" x14ac:dyDescent="0.3">
      <c r="A144" s="2"/>
      <c r="B144" s="2"/>
      <c r="C144" s="2"/>
      <c r="D144" s="5"/>
      <c r="E144" s="5"/>
      <c r="F144" s="5"/>
      <c r="G144" s="2"/>
      <c r="H144" s="85"/>
    </row>
    <row r="145" spans="1:9" s="2" customFormat="1" ht="15" thickBot="1" x14ac:dyDescent="0.35">
      <c r="A145" s="55"/>
      <c r="D145" s="5"/>
      <c r="E145" s="5"/>
      <c r="F145" s="5"/>
      <c r="H145" s="87"/>
    </row>
    <row r="146" spans="1:9" ht="15" thickBot="1" x14ac:dyDescent="0.35">
      <c r="A146" s="11" t="s">
        <v>46</v>
      </c>
      <c r="B146" s="19"/>
      <c r="C146" s="19"/>
      <c r="D146" s="20"/>
      <c r="E146" s="20"/>
      <c r="F146" s="20"/>
      <c r="G146" s="19"/>
      <c r="H146" s="126"/>
    </row>
    <row r="147" spans="1:9" ht="15" thickBot="1" x14ac:dyDescent="0.35">
      <c r="A147" s="38" t="s">
        <v>47</v>
      </c>
      <c r="B147" s="39" t="s">
        <v>95</v>
      </c>
      <c r="C147" s="39">
        <v>2.2000000000000002</v>
      </c>
      <c r="D147" s="40">
        <v>8.8000000000000007</v>
      </c>
      <c r="E147" s="40">
        <v>0.5</v>
      </c>
      <c r="F147" s="40">
        <v>2</v>
      </c>
      <c r="G147" s="70">
        <f t="shared" ref="G147:G154" si="14">D147-F147</f>
        <v>6.8000000000000007</v>
      </c>
      <c r="H147" s="79">
        <f t="shared" si="7"/>
        <v>0.77272727272727271</v>
      </c>
    </row>
    <row r="148" spans="1:9" ht="15" thickBot="1" x14ac:dyDescent="0.35">
      <c r="A148" s="24" t="s">
        <v>48</v>
      </c>
      <c r="B148" s="25" t="s">
        <v>154</v>
      </c>
      <c r="C148" s="56"/>
      <c r="D148" s="26">
        <v>8.8000000000000007</v>
      </c>
      <c r="E148" s="26"/>
      <c r="F148" s="26">
        <v>2</v>
      </c>
      <c r="G148" s="50">
        <f t="shared" si="14"/>
        <v>6.8000000000000007</v>
      </c>
      <c r="H148" s="78">
        <f t="shared" si="7"/>
        <v>0.77272727272727271</v>
      </c>
    </row>
    <row r="149" spans="1:9" ht="15" thickBot="1" x14ac:dyDescent="0.35">
      <c r="A149" s="38" t="s">
        <v>49</v>
      </c>
      <c r="B149" s="39" t="s">
        <v>126</v>
      </c>
      <c r="C149" s="39">
        <v>2.2000000000000002</v>
      </c>
      <c r="D149" s="40">
        <v>11</v>
      </c>
      <c r="E149" s="40">
        <v>0.5</v>
      </c>
      <c r="F149" s="40">
        <v>2.5</v>
      </c>
      <c r="G149" s="70">
        <f t="shared" si="14"/>
        <v>8.5</v>
      </c>
      <c r="H149" s="79">
        <f t="shared" si="7"/>
        <v>0.77272727272727271</v>
      </c>
    </row>
    <row r="150" spans="1:9" ht="15" thickBot="1" x14ac:dyDescent="0.35">
      <c r="A150" s="24" t="s">
        <v>48</v>
      </c>
      <c r="B150" s="25" t="s">
        <v>139</v>
      </c>
      <c r="C150" s="56"/>
      <c r="D150" s="26">
        <v>11</v>
      </c>
      <c r="E150" s="26"/>
      <c r="F150" s="26">
        <v>2.5</v>
      </c>
      <c r="G150" s="50">
        <f t="shared" si="14"/>
        <v>8.5</v>
      </c>
      <c r="H150" s="78">
        <f t="shared" si="7"/>
        <v>0.77272727272727271</v>
      </c>
    </row>
    <row r="151" spans="1:9" ht="15" thickBot="1" x14ac:dyDescent="0.35">
      <c r="A151" s="38" t="s">
        <v>50</v>
      </c>
      <c r="B151" s="39" t="s">
        <v>129</v>
      </c>
      <c r="C151" s="39">
        <v>2.2000000000000002</v>
      </c>
      <c r="D151" s="40">
        <v>2.2000000000000002</v>
      </c>
      <c r="E151" s="40">
        <v>0.5</v>
      </c>
      <c r="F151" s="40">
        <v>0.5</v>
      </c>
      <c r="G151" s="70">
        <f t="shared" si="14"/>
        <v>1.7000000000000002</v>
      </c>
      <c r="H151" s="79">
        <f t="shared" si="7"/>
        <v>0.77272727272727271</v>
      </c>
    </row>
    <row r="152" spans="1:9" ht="15" thickBot="1" x14ac:dyDescent="0.35">
      <c r="A152" s="24" t="s">
        <v>48</v>
      </c>
      <c r="B152" s="25" t="s">
        <v>153</v>
      </c>
      <c r="C152" s="56"/>
      <c r="D152" s="26">
        <v>2.2000000000000002</v>
      </c>
      <c r="E152" s="26"/>
      <c r="F152" s="26">
        <v>0.5</v>
      </c>
      <c r="G152" s="50">
        <f t="shared" si="14"/>
        <v>1.7000000000000002</v>
      </c>
      <c r="H152" s="78">
        <f t="shared" si="7"/>
        <v>0.77272727272727271</v>
      </c>
    </row>
    <row r="153" spans="1:9" ht="15" thickBot="1" x14ac:dyDescent="0.35">
      <c r="A153" s="38" t="s">
        <v>51</v>
      </c>
      <c r="B153" s="39" t="s">
        <v>129</v>
      </c>
      <c r="C153" s="39">
        <v>2.2000000000000002</v>
      </c>
      <c r="D153" s="40">
        <v>2.2000000000000002</v>
      </c>
      <c r="E153" s="40">
        <v>0.5</v>
      </c>
      <c r="F153" s="40">
        <v>0.5</v>
      </c>
      <c r="G153" s="70">
        <f t="shared" si="14"/>
        <v>1.7000000000000002</v>
      </c>
      <c r="H153" s="79">
        <f t="shared" si="7"/>
        <v>0.77272727272727271</v>
      </c>
    </row>
    <row r="154" spans="1:9" ht="15" thickBot="1" x14ac:dyDescent="0.35">
      <c r="A154" s="24" t="s">
        <v>48</v>
      </c>
      <c r="B154" s="25" t="s">
        <v>153</v>
      </c>
      <c r="C154" s="56"/>
      <c r="D154" s="26">
        <v>2.2000000000000002</v>
      </c>
      <c r="E154" s="26"/>
      <c r="F154" s="26">
        <v>0.5</v>
      </c>
      <c r="G154" s="50">
        <f t="shared" si="14"/>
        <v>1.7000000000000002</v>
      </c>
      <c r="H154" s="78">
        <f t="shared" si="7"/>
        <v>0.77272727272727271</v>
      </c>
      <c r="I154" s="1"/>
    </row>
    <row r="155" spans="1:9" x14ac:dyDescent="0.3">
      <c r="H155" s="85"/>
    </row>
    <row r="156" spans="1:9" x14ac:dyDescent="0.3">
      <c r="H156" s="88"/>
    </row>
    <row r="157" spans="1:9" ht="15" thickBot="1" x14ac:dyDescent="0.35">
      <c r="H157" s="87"/>
    </row>
    <row r="158" spans="1:9" ht="15" thickBot="1" x14ac:dyDescent="0.35">
      <c r="A158" s="11" t="s">
        <v>55</v>
      </c>
      <c r="B158" s="19"/>
      <c r="C158" s="19"/>
      <c r="D158" s="20"/>
      <c r="E158" s="20"/>
      <c r="F158" s="20"/>
      <c r="G158" s="19"/>
      <c r="H158" s="126"/>
    </row>
    <row r="159" spans="1:9" ht="15" thickBot="1" x14ac:dyDescent="0.35">
      <c r="A159" s="38" t="s">
        <v>52</v>
      </c>
      <c r="B159" s="39" t="s">
        <v>124</v>
      </c>
      <c r="C159" s="39">
        <v>2.2000000000000002</v>
      </c>
      <c r="D159" s="40">
        <v>4.4000000000000004</v>
      </c>
      <c r="E159" s="40">
        <v>0.5</v>
      </c>
      <c r="F159" s="40">
        <v>1</v>
      </c>
      <c r="G159" s="70">
        <f>D159-F159</f>
        <v>3.4000000000000004</v>
      </c>
      <c r="H159" s="79">
        <f t="shared" ref="H159:H192" si="15">(D159-F159)/D159</f>
        <v>0.77272727272727271</v>
      </c>
    </row>
    <row r="160" spans="1:9" ht="15" thickBot="1" x14ac:dyDescent="0.35">
      <c r="A160" s="24" t="s">
        <v>6</v>
      </c>
      <c r="B160" s="25" t="s">
        <v>157</v>
      </c>
      <c r="C160" s="56"/>
      <c r="D160" s="26">
        <v>4.4000000000000004</v>
      </c>
      <c r="E160" s="26"/>
      <c r="F160" s="26">
        <v>1</v>
      </c>
      <c r="G160" s="50">
        <f>D160-F160</f>
        <v>3.4000000000000004</v>
      </c>
      <c r="H160" s="78">
        <f t="shared" si="15"/>
        <v>0.77272727272727271</v>
      </c>
    </row>
    <row r="161" spans="1:8" ht="15" thickBot="1" x14ac:dyDescent="0.35">
      <c r="A161" s="38" t="s">
        <v>53</v>
      </c>
      <c r="B161" s="39" t="s">
        <v>124</v>
      </c>
      <c r="C161" s="39">
        <v>2.2000000000000002</v>
      </c>
      <c r="D161" s="40">
        <v>4.4000000000000004</v>
      </c>
      <c r="E161" s="40">
        <v>0.5</v>
      </c>
      <c r="F161" s="40">
        <v>1</v>
      </c>
      <c r="G161" s="70">
        <f>D161-F161</f>
        <v>3.4000000000000004</v>
      </c>
      <c r="H161" s="79">
        <f t="shared" si="15"/>
        <v>0.77272727272727271</v>
      </c>
    </row>
    <row r="162" spans="1:8" ht="15" thickBot="1" x14ac:dyDescent="0.35">
      <c r="A162" s="24" t="s">
        <v>48</v>
      </c>
      <c r="B162" s="25" t="s">
        <v>157</v>
      </c>
      <c r="C162" s="56"/>
      <c r="D162" s="26">
        <v>4.4000000000000004</v>
      </c>
      <c r="E162" s="26"/>
      <c r="F162" s="26">
        <v>1</v>
      </c>
      <c r="G162" s="50">
        <f>D162-F162</f>
        <v>3.4000000000000004</v>
      </c>
      <c r="H162" s="78">
        <f t="shared" si="15"/>
        <v>0.77272727272727271</v>
      </c>
    </row>
    <row r="163" spans="1:8" x14ac:dyDescent="0.3">
      <c r="H163" s="85"/>
    </row>
    <row r="164" spans="1:8" ht="15" thickBot="1" x14ac:dyDescent="0.35">
      <c r="H164" s="87"/>
    </row>
    <row r="165" spans="1:8" ht="15" thickBot="1" x14ac:dyDescent="0.35">
      <c r="A165" s="11" t="s">
        <v>54</v>
      </c>
      <c r="B165" s="19"/>
      <c r="C165" s="19"/>
      <c r="D165" s="20"/>
      <c r="E165" s="20"/>
      <c r="F165" s="20"/>
      <c r="G165" s="19"/>
      <c r="H165" s="126"/>
    </row>
    <row r="166" spans="1:8" ht="15" thickBot="1" x14ac:dyDescent="0.35">
      <c r="A166" s="38" t="s">
        <v>56</v>
      </c>
      <c r="B166" s="39" t="s">
        <v>130</v>
      </c>
      <c r="C166" s="39">
        <v>2.2000000000000002</v>
      </c>
      <c r="D166" s="40">
        <v>2.2000000000000002</v>
      </c>
      <c r="E166" s="40">
        <v>0.5</v>
      </c>
      <c r="F166" s="40">
        <v>0.5</v>
      </c>
      <c r="G166" s="70">
        <f>D166-F166</f>
        <v>1.7000000000000002</v>
      </c>
      <c r="H166" s="79">
        <f t="shared" si="15"/>
        <v>0.77272727272727271</v>
      </c>
    </row>
    <row r="167" spans="1:8" ht="15" thickBot="1" x14ac:dyDescent="0.35">
      <c r="A167" s="24" t="s">
        <v>48</v>
      </c>
      <c r="B167" s="25" t="s">
        <v>153</v>
      </c>
      <c r="C167" s="25"/>
      <c r="D167" s="26">
        <v>2.2000000000000002</v>
      </c>
      <c r="E167" s="26"/>
      <c r="F167" s="26">
        <v>0.5</v>
      </c>
      <c r="G167" s="50">
        <f>D167-F167</f>
        <v>1.7000000000000002</v>
      </c>
      <c r="H167" s="78">
        <f t="shared" si="15"/>
        <v>0.77272727272727271</v>
      </c>
    </row>
    <row r="168" spans="1:8" x14ac:dyDescent="0.3">
      <c r="A168" s="89" t="s">
        <v>57</v>
      </c>
      <c r="B168" s="90" t="s">
        <v>131</v>
      </c>
      <c r="C168" s="91" t="s">
        <v>75</v>
      </c>
      <c r="D168" s="80">
        <v>21</v>
      </c>
      <c r="E168" s="80">
        <v>2.2000000000000002</v>
      </c>
      <c r="F168" s="80">
        <v>6.6</v>
      </c>
      <c r="G168" s="80">
        <f>D168-F168</f>
        <v>14.4</v>
      </c>
      <c r="H168" s="81">
        <f t="shared" si="15"/>
        <v>0.68571428571428572</v>
      </c>
    </row>
    <row r="169" spans="1:8" x14ac:dyDescent="0.3">
      <c r="A169" s="13"/>
      <c r="B169" s="14" t="s">
        <v>171</v>
      </c>
      <c r="C169" s="14">
        <v>2.2000000000000002</v>
      </c>
      <c r="D169" s="15">
        <v>2.2000000000000002</v>
      </c>
      <c r="E169" s="15">
        <v>2.2000000000000002</v>
      </c>
      <c r="F169" s="15">
        <v>2.2000000000000002</v>
      </c>
      <c r="G169" s="15">
        <f t="shared" ref="G169:G170" si="16">D169-F169</f>
        <v>0</v>
      </c>
      <c r="H169" s="77">
        <f t="shared" si="15"/>
        <v>0</v>
      </c>
    </row>
    <row r="170" spans="1:8" ht="15" thickBot="1" x14ac:dyDescent="0.35">
      <c r="A170" s="92"/>
      <c r="B170" s="93" t="s">
        <v>130</v>
      </c>
      <c r="C170" s="93">
        <v>2.2000000000000002</v>
      </c>
      <c r="D170" s="82">
        <v>2.2000000000000002</v>
      </c>
      <c r="E170" s="82">
        <v>0.5</v>
      </c>
      <c r="F170" s="82">
        <v>0.5</v>
      </c>
      <c r="G170" s="82">
        <f t="shared" si="16"/>
        <v>1.7000000000000002</v>
      </c>
      <c r="H170" s="83">
        <f t="shared" si="15"/>
        <v>0.77272727272727271</v>
      </c>
    </row>
    <row r="171" spans="1:8" ht="15" thickBot="1" x14ac:dyDescent="0.35">
      <c r="A171" s="24" t="s">
        <v>48</v>
      </c>
      <c r="B171" s="25" t="s">
        <v>139</v>
      </c>
      <c r="C171" s="25"/>
      <c r="D171" s="26">
        <f>D168+D169+D170</f>
        <v>25.4</v>
      </c>
      <c r="E171" s="26"/>
      <c r="F171" s="26">
        <f>F168+F169+F170</f>
        <v>9.3000000000000007</v>
      </c>
      <c r="G171" s="50">
        <f>G168+G169+G170</f>
        <v>16.100000000000001</v>
      </c>
      <c r="H171" s="78">
        <f t="shared" si="15"/>
        <v>0.63385826771653542</v>
      </c>
    </row>
    <row r="172" spans="1:8" ht="15" thickBot="1" x14ac:dyDescent="0.35">
      <c r="A172" s="38" t="s">
        <v>58</v>
      </c>
      <c r="B172" s="39" t="s">
        <v>132</v>
      </c>
      <c r="C172" s="73" t="s">
        <v>75</v>
      </c>
      <c r="D172" s="40">
        <v>14</v>
      </c>
      <c r="E172" s="40">
        <v>0.5</v>
      </c>
      <c r="F172" s="40">
        <v>1</v>
      </c>
      <c r="G172" s="70">
        <f t="shared" ref="G172:G189" si="17">D172-F172</f>
        <v>13</v>
      </c>
      <c r="H172" s="79">
        <f t="shared" si="15"/>
        <v>0.9285714285714286</v>
      </c>
    </row>
    <row r="173" spans="1:8" ht="15" thickBot="1" x14ac:dyDescent="0.35">
      <c r="A173" s="24" t="s">
        <v>48</v>
      </c>
      <c r="B173" s="25" t="s">
        <v>157</v>
      </c>
      <c r="C173" s="25"/>
      <c r="D173" s="26">
        <v>14</v>
      </c>
      <c r="E173" s="26"/>
      <c r="F173" s="26">
        <v>1</v>
      </c>
      <c r="G173" s="50">
        <f t="shared" si="17"/>
        <v>13</v>
      </c>
      <c r="H173" s="78">
        <f t="shared" si="15"/>
        <v>0.9285714285714286</v>
      </c>
    </row>
    <row r="174" spans="1:8" ht="15" thickBot="1" x14ac:dyDescent="0.35">
      <c r="A174" s="38" t="s">
        <v>61</v>
      </c>
      <c r="B174" s="39" t="s">
        <v>134</v>
      </c>
      <c r="C174" s="39">
        <v>6.5</v>
      </c>
      <c r="D174" s="40">
        <v>6.5</v>
      </c>
      <c r="E174" s="40">
        <v>0.5</v>
      </c>
      <c r="F174" s="40">
        <v>0.5</v>
      </c>
      <c r="G174" s="70">
        <f t="shared" si="17"/>
        <v>6</v>
      </c>
      <c r="H174" s="79">
        <f t="shared" si="15"/>
        <v>0.92307692307692313</v>
      </c>
    </row>
    <row r="175" spans="1:8" ht="15" thickBot="1" x14ac:dyDescent="0.35">
      <c r="A175" s="24" t="s">
        <v>48</v>
      </c>
      <c r="B175" s="25" t="s">
        <v>153</v>
      </c>
      <c r="C175" s="25"/>
      <c r="D175" s="26">
        <v>6.5</v>
      </c>
      <c r="E175" s="26"/>
      <c r="F175" s="26">
        <v>0.5</v>
      </c>
      <c r="G175" s="50">
        <f t="shared" si="17"/>
        <v>6</v>
      </c>
      <c r="H175" s="78">
        <f t="shared" si="15"/>
        <v>0.92307692307692313</v>
      </c>
    </row>
    <row r="176" spans="1:8" ht="15" thickBot="1" x14ac:dyDescent="0.35">
      <c r="A176" s="38" t="s">
        <v>60</v>
      </c>
      <c r="B176" s="39" t="s">
        <v>132</v>
      </c>
      <c r="C176" s="39">
        <v>7</v>
      </c>
      <c r="D176" s="40">
        <v>14</v>
      </c>
      <c r="E176" s="40">
        <v>0.5</v>
      </c>
      <c r="F176" s="40">
        <v>1</v>
      </c>
      <c r="G176" s="70">
        <f t="shared" si="17"/>
        <v>13</v>
      </c>
      <c r="H176" s="79">
        <f t="shared" si="15"/>
        <v>0.9285714285714286</v>
      </c>
    </row>
    <row r="177" spans="1:8" ht="15" thickBot="1" x14ac:dyDescent="0.35">
      <c r="A177" s="24" t="s">
        <v>48</v>
      </c>
      <c r="B177" s="25" t="s">
        <v>157</v>
      </c>
      <c r="C177" s="25"/>
      <c r="D177" s="26">
        <v>14</v>
      </c>
      <c r="E177" s="26"/>
      <c r="F177" s="26">
        <v>1</v>
      </c>
      <c r="G177" s="50">
        <f t="shared" si="17"/>
        <v>13</v>
      </c>
      <c r="H177" s="78">
        <f t="shared" si="15"/>
        <v>0.9285714285714286</v>
      </c>
    </row>
    <row r="178" spans="1:8" ht="15" thickBot="1" x14ac:dyDescent="0.35">
      <c r="A178" s="38" t="s">
        <v>59</v>
      </c>
      <c r="B178" s="39" t="s">
        <v>133</v>
      </c>
      <c r="C178" s="39">
        <v>7</v>
      </c>
      <c r="D178" s="40">
        <v>14</v>
      </c>
      <c r="E178" s="40">
        <v>0.5</v>
      </c>
      <c r="F178" s="40">
        <v>1</v>
      </c>
      <c r="G178" s="70">
        <f t="shared" si="17"/>
        <v>13</v>
      </c>
      <c r="H178" s="79">
        <f t="shared" si="15"/>
        <v>0.9285714285714286</v>
      </c>
    </row>
    <row r="179" spans="1:8" ht="15" thickBot="1" x14ac:dyDescent="0.35">
      <c r="A179" s="24" t="s">
        <v>48</v>
      </c>
      <c r="B179" s="25" t="s">
        <v>157</v>
      </c>
      <c r="C179" s="25"/>
      <c r="D179" s="26">
        <v>14</v>
      </c>
      <c r="E179" s="26"/>
      <c r="F179" s="26">
        <v>1</v>
      </c>
      <c r="G179" s="50">
        <f t="shared" si="17"/>
        <v>13</v>
      </c>
      <c r="H179" s="78">
        <f t="shared" si="15"/>
        <v>0.9285714285714286</v>
      </c>
    </row>
    <row r="180" spans="1:8" ht="15" thickBot="1" x14ac:dyDescent="0.35">
      <c r="A180" s="38" t="s">
        <v>62</v>
      </c>
      <c r="B180" s="39" t="s">
        <v>133</v>
      </c>
      <c r="C180" s="39">
        <v>2.2000000000000002</v>
      </c>
      <c r="D180" s="40">
        <v>4.4000000000000004</v>
      </c>
      <c r="E180" s="40">
        <v>0.5</v>
      </c>
      <c r="F180" s="40">
        <v>1</v>
      </c>
      <c r="G180" s="70">
        <f t="shared" si="17"/>
        <v>3.4000000000000004</v>
      </c>
      <c r="H180" s="79">
        <f t="shared" si="15"/>
        <v>0.77272727272727271</v>
      </c>
    </row>
    <row r="181" spans="1:8" ht="15" thickBot="1" x14ac:dyDescent="0.35">
      <c r="A181" s="24" t="s">
        <v>48</v>
      </c>
      <c r="B181" s="25" t="s">
        <v>157</v>
      </c>
      <c r="C181" s="25"/>
      <c r="D181" s="26">
        <v>4.4000000000000004</v>
      </c>
      <c r="E181" s="26"/>
      <c r="F181" s="26">
        <v>1</v>
      </c>
      <c r="G181" s="50">
        <f t="shared" si="17"/>
        <v>3.4000000000000004</v>
      </c>
      <c r="H181" s="78">
        <f t="shared" si="15"/>
        <v>0.77272727272727271</v>
      </c>
    </row>
    <row r="182" spans="1:8" ht="15" thickBot="1" x14ac:dyDescent="0.35">
      <c r="A182" s="38" t="s">
        <v>64</v>
      </c>
      <c r="B182" s="39" t="s">
        <v>134</v>
      </c>
      <c r="C182" s="39">
        <v>5</v>
      </c>
      <c r="D182" s="40">
        <v>5</v>
      </c>
      <c r="E182" s="40">
        <v>0.5</v>
      </c>
      <c r="F182" s="40">
        <v>0.5</v>
      </c>
      <c r="G182" s="70">
        <f t="shared" si="17"/>
        <v>4.5</v>
      </c>
      <c r="H182" s="79">
        <f t="shared" si="15"/>
        <v>0.9</v>
      </c>
    </row>
    <row r="183" spans="1:8" ht="15" thickBot="1" x14ac:dyDescent="0.35">
      <c r="A183" s="24" t="s">
        <v>48</v>
      </c>
      <c r="B183" s="25" t="s">
        <v>153</v>
      </c>
      <c r="C183" s="25"/>
      <c r="D183" s="26">
        <v>5</v>
      </c>
      <c r="E183" s="26"/>
      <c r="F183" s="26">
        <v>0.5</v>
      </c>
      <c r="G183" s="50">
        <f t="shared" si="17"/>
        <v>4.5</v>
      </c>
      <c r="H183" s="78">
        <f t="shared" si="15"/>
        <v>0.9</v>
      </c>
    </row>
    <row r="184" spans="1:8" x14ac:dyDescent="0.3">
      <c r="A184" s="103"/>
      <c r="B184" s="103"/>
      <c r="C184" s="103"/>
      <c r="D184" s="104"/>
      <c r="E184" s="104"/>
      <c r="F184" s="104"/>
      <c r="G184" s="104"/>
      <c r="H184" s="105"/>
    </row>
    <row r="185" spans="1:8" x14ac:dyDescent="0.3">
      <c r="A185" s="31"/>
      <c r="B185" s="31"/>
      <c r="C185" s="31"/>
      <c r="D185" s="32"/>
      <c r="E185" s="32"/>
      <c r="F185" s="32"/>
      <c r="G185" s="32"/>
      <c r="H185" s="106"/>
    </row>
    <row r="186" spans="1:8" x14ac:dyDescent="0.3">
      <c r="A186" s="31"/>
      <c r="B186" s="31"/>
      <c r="C186" s="31"/>
      <c r="D186" s="32"/>
      <c r="E186" s="32"/>
      <c r="F186" s="32"/>
      <c r="G186" s="32"/>
      <c r="H186" s="106"/>
    </row>
    <row r="187" spans="1:8" ht="15" thickBot="1" x14ac:dyDescent="0.35">
      <c r="A187" s="142"/>
      <c r="B187" s="142"/>
      <c r="C187" s="142"/>
      <c r="D187" s="143"/>
      <c r="E187" s="143"/>
      <c r="F187" s="143"/>
      <c r="G187" s="143"/>
      <c r="H187" s="144"/>
    </row>
    <row r="188" spans="1:8" ht="15" thickBot="1" x14ac:dyDescent="0.35">
      <c r="A188" s="11" t="s">
        <v>162</v>
      </c>
      <c r="B188" s="19"/>
      <c r="C188" s="19"/>
      <c r="D188" s="20"/>
      <c r="E188" s="20"/>
      <c r="F188" s="20"/>
      <c r="G188" s="19"/>
      <c r="H188" s="126"/>
    </row>
    <row r="189" spans="1:8" ht="15" thickBot="1" x14ac:dyDescent="0.35">
      <c r="A189" s="38" t="s">
        <v>63</v>
      </c>
      <c r="B189" s="39" t="s">
        <v>124</v>
      </c>
      <c r="C189" s="39">
        <v>2.2000000000000002</v>
      </c>
      <c r="D189" s="40">
        <v>4.4000000000000004</v>
      </c>
      <c r="E189" s="40">
        <v>0.5</v>
      </c>
      <c r="F189" s="40">
        <v>1</v>
      </c>
      <c r="G189" s="70">
        <f t="shared" si="17"/>
        <v>3.4000000000000004</v>
      </c>
      <c r="H189" s="79">
        <f t="shared" si="15"/>
        <v>0.77272727272727271</v>
      </c>
    </row>
    <row r="190" spans="1:8" ht="15" thickBot="1" x14ac:dyDescent="0.35">
      <c r="A190" s="24" t="s">
        <v>48</v>
      </c>
      <c r="B190" s="25" t="s">
        <v>157</v>
      </c>
      <c r="C190" s="25"/>
      <c r="D190" s="26">
        <v>4.4000000000000004</v>
      </c>
      <c r="E190" s="26"/>
      <c r="F190" s="26">
        <v>1</v>
      </c>
      <c r="G190" s="36">
        <v>3.4</v>
      </c>
      <c r="H190" s="78">
        <f t="shared" si="15"/>
        <v>0.77272727272727271</v>
      </c>
    </row>
    <row r="191" spans="1:8" ht="15" thickBot="1" x14ac:dyDescent="0.35">
      <c r="A191" s="38" t="s">
        <v>65</v>
      </c>
      <c r="B191" s="39" t="s">
        <v>135</v>
      </c>
      <c r="C191" s="39">
        <v>2.2000000000000002</v>
      </c>
      <c r="D191" s="40">
        <v>2.2000000000000002</v>
      </c>
      <c r="E191" s="40">
        <v>0.5</v>
      </c>
      <c r="F191" s="40">
        <v>0.5</v>
      </c>
      <c r="G191" s="70">
        <f>D191-F191</f>
        <v>1.7000000000000002</v>
      </c>
      <c r="H191" s="79">
        <f t="shared" si="15"/>
        <v>0.77272727272727271</v>
      </c>
    </row>
    <row r="192" spans="1:8" ht="15" thickBot="1" x14ac:dyDescent="0.35">
      <c r="A192" s="24" t="s">
        <v>48</v>
      </c>
      <c r="B192" s="25" t="s">
        <v>153</v>
      </c>
      <c r="C192" s="25"/>
      <c r="D192" s="26">
        <v>2.2000000000000002</v>
      </c>
      <c r="E192" s="26"/>
      <c r="F192" s="26">
        <v>0.5</v>
      </c>
      <c r="G192" s="50">
        <f>D192-F192</f>
        <v>1.7000000000000002</v>
      </c>
      <c r="H192" s="78">
        <f t="shared" si="15"/>
        <v>0.77272727272727271</v>
      </c>
    </row>
    <row r="194" spans="1:8" ht="15" thickBot="1" x14ac:dyDescent="0.35"/>
    <row r="195" spans="1:8" ht="16.2" thickBot="1" x14ac:dyDescent="0.35">
      <c r="A195" s="95" t="s">
        <v>42</v>
      </c>
      <c r="B195" s="131" t="s">
        <v>161</v>
      </c>
      <c r="C195" s="96"/>
      <c r="D195" s="148">
        <f>D11+D19+D23+D31+D44+D51+D56+D59+D63+D73+D79+D84+D89+D92+D103+D106+D114+D116+D120+D124+D126+D132+D134+D137+D140+D143+D148+D150+D152+D154+D160+D162+D167+D171+D173+D175+D177+D179+D181+D183+D190+D192</f>
        <v>1332.0000000000007</v>
      </c>
      <c r="E195" s="97"/>
      <c r="F195" s="97">
        <f>F11+F19+F23+F31+F44+F51+F56+F59+F63+F73+F79+F84+F89+F92+F103+F106+F114+F116+F120+F124+F126+F132+F134+F137+F140+F143+F148+F150+F152+F154+F160+F162+F167+F171+F173+F175+F177+F179+F181+F183+F190+F192</f>
        <v>440.13</v>
      </c>
      <c r="G195" s="97">
        <f>D195-F195</f>
        <v>891.87000000000069</v>
      </c>
      <c r="H195" s="109">
        <f>(D195-F195)/D195</f>
        <v>0.66957207207207226</v>
      </c>
    </row>
    <row r="196" spans="1:8" x14ac:dyDescent="0.3">
      <c r="A196" s="2"/>
      <c r="B196" s="2"/>
      <c r="C196" s="2"/>
      <c r="D196" s="5"/>
      <c r="E196" s="5"/>
      <c r="F196" s="5"/>
      <c r="G196" s="2"/>
    </row>
    <row r="197" spans="1:8" x14ac:dyDescent="0.3">
      <c r="A197" s="2"/>
      <c r="B197" s="2"/>
      <c r="C197" s="2"/>
      <c r="D197" s="5"/>
      <c r="E197" s="5"/>
      <c r="F197" s="5"/>
      <c r="G197" s="2"/>
    </row>
    <row r="198" spans="1:8" x14ac:dyDescent="0.3">
      <c r="A198" s="2"/>
      <c r="B198" s="2"/>
      <c r="C198" s="2"/>
      <c r="D198" s="5"/>
      <c r="E198" s="5"/>
      <c r="F198" s="5"/>
      <c r="G198" s="2"/>
    </row>
    <row r="199" spans="1:8" ht="15" thickBot="1" x14ac:dyDescent="0.35">
      <c r="A199" s="2"/>
      <c r="B199" s="2"/>
      <c r="C199" s="2"/>
      <c r="D199" s="5"/>
      <c r="E199" s="5"/>
      <c r="F199" s="5"/>
      <c r="G199" s="2"/>
    </row>
    <row r="200" spans="1:8" x14ac:dyDescent="0.3">
      <c r="A200" s="127"/>
      <c r="B200" s="128"/>
      <c r="C200" s="128"/>
      <c r="D200" s="129"/>
      <c r="E200" s="129"/>
      <c r="F200" s="129"/>
      <c r="G200" s="128"/>
      <c r="H200" s="110"/>
    </row>
    <row r="201" spans="1:8" x14ac:dyDescent="0.3">
      <c r="A201" s="121" t="s">
        <v>24</v>
      </c>
      <c r="B201" s="7"/>
      <c r="C201" s="7"/>
      <c r="D201" s="8"/>
      <c r="E201" s="8"/>
      <c r="F201" s="8"/>
      <c r="G201" s="7"/>
      <c r="H201" s="122"/>
    </row>
    <row r="202" spans="1:8" x14ac:dyDescent="0.3">
      <c r="A202" s="121" t="s">
        <v>25</v>
      </c>
      <c r="B202" s="7"/>
      <c r="C202" s="7"/>
      <c r="D202" s="8"/>
      <c r="E202" s="8"/>
      <c r="F202" s="8"/>
      <c r="G202" s="7"/>
      <c r="H202" s="122"/>
    </row>
    <row r="203" spans="1:8" x14ac:dyDescent="0.3">
      <c r="A203" s="121" t="s">
        <v>26</v>
      </c>
      <c r="B203" s="7"/>
      <c r="C203" s="7"/>
      <c r="D203" s="8"/>
      <c r="E203" s="8"/>
      <c r="F203" s="8"/>
      <c r="G203" s="7"/>
      <c r="H203" s="122"/>
    </row>
    <row r="204" spans="1:8" x14ac:dyDescent="0.3">
      <c r="A204" s="121" t="s">
        <v>83</v>
      </c>
      <c r="B204" s="7"/>
      <c r="C204" s="7"/>
      <c r="D204" s="8"/>
      <c r="E204" s="8"/>
      <c r="F204" s="8"/>
      <c r="G204" s="7"/>
      <c r="H204" s="122"/>
    </row>
    <row r="205" spans="1:8" ht="15" thickBot="1" x14ac:dyDescent="0.35">
      <c r="A205" s="130"/>
      <c r="B205" s="107"/>
      <c r="C205" s="107"/>
      <c r="D205" s="86"/>
      <c r="E205" s="86"/>
      <c r="F205" s="86"/>
      <c r="G205" s="107"/>
      <c r="H205" s="113"/>
    </row>
    <row r="206" spans="1:8" x14ac:dyDescent="0.3">
      <c r="A206" s="7"/>
      <c r="B206" s="7"/>
      <c r="C206" s="7"/>
      <c r="D206" s="8"/>
      <c r="E206" s="8"/>
      <c r="F206" s="8"/>
      <c r="G206" s="7"/>
      <c r="H206" s="7"/>
    </row>
    <row r="207" spans="1:8" x14ac:dyDescent="0.3">
      <c r="A207" s="7"/>
      <c r="B207" s="7"/>
      <c r="C207" s="7"/>
      <c r="D207" s="8"/>
      <c r="E207" s="8"/>
      <c r="F207" s="8"/>
      <c r="G207" s="7"/>
      <c r="H207" s="7"/>
    </row>
    <row r="208" spans="1:8" x14ac:dyDescent="0.3">
      <c r="A208" s="153"/>
      <c r="B208" s="153"/>
      <c r="C208" s="7"/>
      <c r="D208" s="8"/>
      <c r="E208" s="8"/>
      <c r="F208" s="8"/>
      <c r="G208" s="7"/>
      <c r="H208" s="7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</sheetData>
  <mergeCells count="5">
    <mergeCell ref="C2:D2"/>
    <mergeCell ref="E2:F2"/>
    <mergeCell ref="A3:A4"/>
    <mergeCell ref="B3:B4"/>
    <mergeCell ref="A208:B208"/>
  </mergeCells>
  <pageMargins left="0.15" right="0.15" top="0.5" bottom="0.5" header="0.3" footer="0.3"/>
  <pageSetup scale="99" fitToHeight="0" orientation="landscape" r:id="rId1"/>
  <headerFooter>
    <oddHeader>&amp;C&amp;"-,Bold"&amp;14SBCC East Campus Water Conservation Project</oddHeader>
    <oddFooter xml:space="preserve">&amp;L&amp;"-,Bold"* Faucet/Spout Modification, **Fixture Replacement, *** Fixtures installed by SBCC Facilities staff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J. Carroll</dc:creator>
  <cp:lastModifiedBy>Julie Hendricks</cp:lastModifiedBy>
  <cp:lastPrinted>2014-09-04T18:51:09Z</cp:lastPrinted>
  <dcterms:created xsi:type="dcterms:W3CDTF">2014-07-28T22:11:28Z</dcterms:created>
  <dcterms:modified xsi:type="dcterms:W3CDTF">2014-09-04T18:51:20Z</dcterms:modified>
</cp:coreProperties>
</file>